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D:\Desktop\Giao Tai san cong\Phu luc kem QD\5. Phụ lục kèm QĐ\"/>
    </mc:Choice>
  </mc:AlternateContent>
  <xr:revisionPtr revIDLastSave="0" documentId="13_ncr:1_{828F6DD9-F7C4-4C75-9C21-C8080AB44268}" xr6:coauthVersionLast="47" xr6:coauthVersionMax="47" xr10:uidLastSave="{00000000-0000-0000-0000-000000000000}"/>
  <bookViews>
    <workbookView xWindow="-120" yWindow="-120" windowWidth="20730" windowHeight="11160" activeTab="3" xr2:uid="{00000000-000D-0000-FFFF-FFFF00000000}"/>
  </bookViews>
  <sheets>
    <sheet name="PL 21 - Văn Quan" sheetId="1" r:id="rId1"/>
    <sheet name="PL 22 - Điềm He" sheetId="4" r:id="rId2"/>
    <sheet name="PL 23 - Tri Lễ" sheetId="3" r:id="rId3"/>
    <sheet name="PL 24- Yên Phúc" sheetId="7" r:id="rId4"/>
    <sheet name="PL 25 - Tân Đoàn" sheetId="6" r:id="rId5"/>
    <sheet name="PL 26 - Khánh Khê" sheetId="5" r:id="rId6"/>
  </sheets>
  <definedNames>
    <definedName name="_xlnm._FilterDatabase" localSheetId="1" hidden="1">'PL 22 - Điềm He'!$A$8:$L$28</definedName>
    <definedName name="_xlnm.Print_Area" localSheetId="0">'PL 21 - Văn Quan'!$A$1:$K$52</definedName>
    <definedName name="_xlnm.Print_Area" localSheetId="1">'PL 22 - Điềm He'!$A$1:$K$28</definedName>
    <definedName name="_xlnm.Print_Area" localSheetId="2">'PL 23 - Tri Lễ'!$A$1:$K$23</definedName>
    <definedName name="_xlnm.Print_Area" localSheetId="3">'PL 24- Yên Phúc'!$A$1:$N$28</definedName>
    <definedName name="_xlnm.Print_Area" localSheetId="5">'PL 26 - Khánh Khê'!$A$1:$K$29</definedName>
    <definedName name="_xlnm.Print_Titles" localSheetId="0">'PL 21 - Văn Quan'!$6:$7</definedName>
    <definedName name="_xlnm.Print_Titles" localSheetId="1">'PL 22 - Điềm He'!$6:$7</definedName>
    <definedName name="_xlnm.Print_Titles" localSheetId="2">'PL 23 - Tri Lễ'!$6:$7</definedName>
    <definedName name="_xlnm.Print_Titles" localSheetId="3">'PL 24- Yên Phúc'!$6:$7</definedName>
    <definedName name="_xlnm.Print_Titles" localSheetId="5">'PL 26 - Khánh Khê'!$6:$7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5" l="1"/>
  <c r="A4" i="6"/>
  <c r="A4" i="7"/>
  <c r="A4" i="3"/>
  <c r="A4" i="4"/>
  <c r="H8" i="5" l="1"/>
  <c r="G8" i="5"/>
  <c r="C8" i="5"/>
  <c r="I8" i="6"/>
  <c r="H8" i="6"/>
  <c r="C8" i="6"/>
  <c r="C8" i="1"/>
  <c r="C8" i="4"/>
  <c r="I8" i="4"/>
  <c r="H8" i="4"/>
  <c r="G8" i="4"/>
  <c r="I8" i="7"/>
  <c r="H8" i="7"/>
  <c r="G8" i="7"/>
  <c r="C8" i="7"/>
  <c r="C8" i="3"/>
  <c r="G12" i="6" l="1"/>
  <c r="G8" i="6" s="1"/>
  <c r="I11" i="5" l="1"/>
  <c r="I10" i="5"/>
  <c r="I8" i="5" s="1"/>
  <c r="H15" i="3" l="1"/>
  <c r="H10" i="3"/>
  <c r="I8" i="3" l="1"/>
  <c r="H8" i="3"/>
  <c r="G8" i="3"/>
  <c r="G48" i="1" l="1"/>
  <c r="G8" i="1" s="1"/>
  <c r="H28" i="1"/>
  <c r="H8" i="1" s="1"/>
  <c r="J20" i="1"/>
  <c r="I34" i="1"/>
  <c r="I33" i="1"/>
  <c r="I19" i="1"/>
  <c r="I13" i="1"/>
  <c r="I12" i="1"/>
  <c r="I11" i="1"/>
  <c r="I8" i="1" l="1"/>
</calcChain>
</file>

<file path=xl/sharedStrings.xml><?xml version="1.0" encoding="utf-8"?>
<sst xmlns="http://schemas.openxmlformats.org/spreadsheetml/2006/main" count="493" uniqueCount="248">
  <si>
    <t>Phụ lục 21:</t>
  </si>
  <si>
    <t>XÃ VĂN QUAN</t>
  </si>
  <si>
    <t>STT</t>
  </si>
  <si>
    <t>Tên đơn vị</t>
  </si>
  <si>
    <t>Địa chỉ nhà, đất</t>
  </si>
  <si>
    <t>Hồ sơ pháp lý</t>
  </si>
  <si>
    <t>Mục đích sử dụng</t>
  </si>
  <si>
    <t>Hiện trạng sử dụng</t>
  </si>
  <si>
    <t>Nhà, đất (m2)</t>
  </si>
  <si>
    <t>Công trình khác gắn liền với đất</t>
  </si>
  <si>
    <t xml:space="preserve">Hình thức xử lý đã phê duyệt tại QĐ 829/QĐ-UBND và QĐ 1591/QĐ-UBND </t>
  </si>
  <si>
    <t>Phương án sắp xếp lại, xử lý trình phê duyệt theo Nghị định số 03/2025/NĐ-CP ngày 01/01/2025 của Chính phủ</t>
  </si>
  <si>
    <t>Ghi chú</t>
  </si>
  <si>
    <t>Diện tích đất</t>
  </si>
  <si>
    <t>Diện tích xây dựng nhà</t>
  </si>
  <si>
    <t>Diện tích sàn xây dựng nhà</t>
  </si>
  <si>
    <t/>
  </si>
  <si>
    <t>Phương án đề xuất</t>
  </si>
  <si>
    <t>Cơ sở đề xuất phương án</t>
  </si>
  <si>
    <t>Trụ sở Đảng ủy xã Văn Quan (Huyện ủy cũ)</t>
  </si>
  <si>
    <t>Phố Đức Tâm, xã Văn Quan</t>
  </si>
  <si>
    <t>Đất trụ sở cơ quan</t>
  </si>
  <si>
    <t>Đang sử dụng</t>
  </si>
  <si>
    <t>Giữ lại tiếp tục sử dụng</t>
  </si>
  <si>
    <t>Nhà trụ sở làm việc số 1</t>
  </si>
  <si>
    <t>Sân bê tông, tường rào, nhà để xe</t>
  </si>
  <si>
    <t>Nhà trụ sở làm việc số 2</t>
  </si>
  <si>
    <t>Trụ sở làm việc Khối Dân vận mới (MTTQ, Hội Nông dân, Liên đoàn LĐ)</t>
  </si>
  <si>
    <t xml:space="preserve">Nhà thi đấu thể thao </t>
  </si>
  <si>
    <t>Nhà bảo vệ</t>
  </si>
  <si>
    <t>Trung tâm Chính trị xã Văn Quan (Trung tâm chính trị huyện cũ)</t>
  </si>
  <si>
    <t>Thôn Tâm An xã Văn Quan</t>
  </si>
  <si>
    <t>Trụ sở làm việc</t>
  </si>
  <si>
    <t>Sân bê tông</t>
  </si>
  <si>
    <t>Nhà ở học viên</t>
  </si>
  <si>
    <t>Nhà để xe</t>
  </si>
  <si>
    <t>Nhà ăn cấp IV</t>
  </si>
  <si>
    <t>Kho tài liệu của xã (Trụ sở Ủy ban MTTQVN cũ)</t>
  </si>
  <si>
    <t>Thôn Tâm An, xã Văn Quan</t>
  </si>
  <si>
    <t>GCNQSDĐ số BĐ 113035 ngày 30/12/2010 do UBND tỉnh cấp</t>
  </si>
  <si>
    <t>Tru sở làm việc</t>
  </si>
  <si>
    <t>Sân bê tông, tường rào</t>
  </si>
  <si>
    <t>Trụ sở làm việc khối Đoàn thể</t>
  </si>
  <si>
    <t>Nhà xe</t>
  </si>
  <si>
    <t>Trụ sở Hội Đông y cũ</t>
  </si>
  <si>
    <t> GCNQSDĐ số BĐ113036 ngày 30/12/2010 do UBND tỉnh cấp</t>
  </si>
  <si>
    <t>Chuyển giao về địa phương quản lý, xử lý</t>
  </si>
  <si>
    <t>Nhà làm việc</t>
  </si>
  <si>
    <t>Trụ sở Hội Chữ thập đỏ cũ</t>
  </si>
  <si>
    <t>Thôn Tâm An, TTVQ</t>
  </si>
  <si>
    <t> GCNQSDĐ số BP 195544 ngày 23/12/2013 do UBND tỉnh cấp</t>
  </si>
  <si>
    <t>Nhà làm việc (Hội Chữ thập đỏ cũ)</t>
  </si>
  <si>
    <t>Trụ sở UBND xã Văn Quan (Trụ sở HĐND và UBND huyện cũ)</t>
  </si>
  <si>
    <t>Thôn Đức tâm xã, Văn Quan</t>
  </si>
  <si>
    <t>GCNQSDĐ số W960622 cấp ngày 19/11/2003 do UBND tỉnh cấp</t>
  </si>
  <si>
    <t>Sân, tường rào</t>
  </si>
  <si>
    <t>Nhà tiếp công dân UBND huyện</t>
  </si>
  <si>
    <t>Nhà Hội trường UBND huyện</t>
  </si>
  <si>
    <t>Nhà ăn (Nhà khách cũ)</t>
  </si>
  <si>
    <t>Trụ sở BCH Quân sự xã (Trụ sở phòng Thanh Tra)</t>
  </si>
  <si>
    <t>Nhà kho cơ sở vật chất của BCH Quân sự xã (Nhà làm việc của phòng LĐTBXH-DT cũ)</t>
  </si>
  <si>
    <t>Nhà kho cơ sở vật chất của BCH Quân sự (Nhà tập thể phòng LĐTBXH-DT cũ)</t>
  </si>
  <si>
    <t>Trụ sở làm việc của phòng Văn hóa xã hội (Trụ sở Phòng Nội vụ cũ)</t>
  </si>
  <si>
    <t>Thôn Đức tâm xã Văn Quan</t>
  </si>
  <si>
    <t>Trụ sở phòng TCKH cũ</t>
  </si>
  <si>
    <t>Thôn Tâm an xã Văn Quan</t>
  </si>
  <si>
    <t>GCNQSDĐ số BĐ 113031 ngày 31/12/2010 do UBND tỉnh cấp</t>
  </si>
  <si>
    <t>Nhà kho (Nhà tập thể cũ)</t>
  </si>
  <si>
    <t>Thôn Nà 
Thượng, xã
 Văn Quan</t>
  </si>
  <si>
    <t>Chưa được cấp GCNQSDĐ</t>
  </si>
  <si>
    <t>Đất trụ 
sở cơ quan</t>
  </si>
  <si>
    <t>Đất trụ sở 
cơ quan</t>
  </si>
  <si>
    <t>Trụ sở đất</t>
  </si>
  <si>
    <t>GCNQSDĐ số BĐ 113010 cấp ngày 30/12/2010 do UBND tỉnh cấp</t>
  </si>
  <si>
    <t>Không sử dụng</t>
  </si>
  <si>
    <t>Thôn Khòn
 Coọng, xã
 Văn Quan</t>
  </si>
  <si>
    <t>Trụ sở cơ quan</t>
  </si>
  <si>
    <t>Điều chuyển</t>
  </si>
  <si>
    <t>Nhà đa năng</t>
  </si>
  <si>
    <t>Tường rào, sân bê tông, nhà để xe</t>
  </si>
  <si>
    <t>GCNQSDĐ số W960623 ngày 19/11/20003 do UBND tỉnh cấp</t>
  </si>
  <si>
    <t>GCNQSDĐ số BP 107788 ngày 30/3/2015 do Sở Tài nguyên và Môi trường tỉnh cấp</t>
  </si>
  <si>
    <t>Phần trụ sở giao cho Văn phòng UBND xã quản lý</t>
  </si>
  <si>
    <t>Trụ sở làm việc của Phòng Kinh tế</t>
  </si>
  <si>
    <t>*</t>
  </si>
  <si>
    <t>TỔNG</t>
  </si>
  <si>
    <t xml:space="preserve">Nhà công vụ </t>
  </si>
  <si>
    <t> GCNQSDĐ số BĐ 113034 ngày  30/12/2010 do UBND tỉnh cấp</t>
  </si>
  <si>
    <t>Chưa có GCNQSD đất. QĐ số 888/QĐ-UBND ngày  27/5/2008</t>
  </si>
  <si>
    <t>Chưa có GCNSDĐ, Diện tích đất theo trích lục thửa đất</t>
  </si>
  <si>
    <t>Trụ sở UBND xã Hòa Bình cũ (trụ sở mới)</t>
  </si>
  <si>
    <t>GCNQSDĐ số CX 736001 01/10/2020 do Sở Tài nguyên và Môi trường cấp</t>
  </si>
  <si>
    <t xml:space="preserve">Trụ sở làm việc UBND xã Tú Xuyên (trụ sở mới) </t>
  </si>
  <si>
    <t>GCNQSDĐ số BĐ113011 ngày 30/12/2010 do UBND tỉnh cấp, diện tích là 3.145m2, trong đó bị chồng lấn vào sổ đất của dân: 1.088m2</t>
  </si>
  <si>
    <t>Phụ lục 23:</t>
  </si>
  <si>
    <t>Trụ sở làm việc khối Đảng, MTTQ (Trụ sở UBND xã Hữu Lễ cũ)</t>
  </si>
  <si>
    <t>Thôn Bản Rượi, xã Tri Lễ</t>
  </si>
  <si>
    <t>Sân bê tông, tường rào, cổng, nhà để xe</t>
  </si>
  <si>
    <t>Nhà văn hóa xã</t>
  </si>
  <si>
    <t xml:space="preserve">Nhà chức năng </t>
  </si>
  <si>
    <t>Nhà bếp</t>
  </si>
  <si>
    <t>Trụ sở làm việc của UBND xã Tri Lễ và VP Đảng (Trụ sở UBND xã Tri Lễ cũ)</t>
  </si>
  <si>
    <t>Thôn Bản Châu, xã Tri Lễ</t>
  </si>
  <si>
    <t>Nhà làm việc 1 (3 tấng)</t>
  </si>
  <si>
    <t>Nhà làm việc 2 (mới)</t>
  </si>
  <si>
    <t>Trụ sở làm việc của BCH Quân sự xã (Lương Năng cũ)</t>
  </si>
  <si>
    <t>Thôn Nà Thang, xã Tri Lễ</t>
  </si>
  <si>
    <t>Quân sự xã đang sử dụng, Công an xã đang sử dụng chung</t>
  </si>
  <si>
    <t>Nhà làm việc 2 tầng</t>
  </si>
  <si>
    <t>KT lại</t>
  </si>
  <si>
    <t>XÃ TRI LỄ</t>
  </si>
  <si>
    <t>GCNQSDĐ số DC 395004 do Sở Tài nguyên và Môi trường cấp ngày 12/01/2022</t>
  </si>
  <si>
    <t>tách ra từ nhà VH xã</t>
  </si>
  <si>
    <t>Nhà làm việc (03 phòng)</t>
  </si>
  <si>
    <t>Bổ sung thêm</t>
  </si>
  <si>
    <t>GCNQSDĐ số DL 010567 do UBND tỉnh cấp ngày 31/05/2023</t>
  </si>
  <si>
    <t>GCNQSDĐ số BP 195890 do UBND tỉnh cấp ngày 26/8/2013, diện tích: 551m2. Hiện trạng theo bản trích đo 04/2019, diện tích 1.046m2</t>
  </si>
  <si>
    <t>Phụ lục 22:</t>
  </si>
  <si>
    <t>XÃ ĐIỀM HE</t>
  </si>
  <si>
    <t>Trụ sở UBND xã Điềm He</t>
  </si>
  <si>
    <t>Thôn Phú Nhuận, xã Điềm He</t>
  </si>
  <si>
    <t>Quyết định số 1017/QĐ-UBND ngày 6/5/2025 của UBND tỉnh Lạng Sơn</t>
  </si>
  <si>
    <t>Đất xây dựng trụ sở cơ quan</t>
  </si>
  <si>
    <t>Nhà làm việc 3 tầng</t>
  </si>
  <si>
    <t>Tường rào, Sân bê tông, nhà để xe</t>
  </si>
  <si>
    <t>Nhà văn hóa</t>
  </si>
  <si>
    <t>Trung tâm phục vụ hành chính công</t>
  </si>
  <si>
    <t>Trụ sở Đảng ủy xã (sử dụng Trụ sở UBND xã Điềm He cũ)</t>
  </si>
  <si>
    <t>Thôn Điềm He 2, xã Điềm He</t>
  </si>
  <si>
    <t>GCN QSDĐ số BP 195889 do UBND tỉnh Lạng Sơn cấp ngày 26/8/2013</t>
  </si>
  <si>
    <t>Nhà làm việc 02 tầng</t>
  </si>
  <si>
    <t>Tường rào, Sân bê tông</t>
  </si>
  <si>
    <t>Trụ sở UB MTTQ Việt Nam xã (Nhà văn hóa xã Điềm He cũ)</t>
  </si>
  <si>
    <t>Đất xây dựng cơ sở văn hóa</t>
  </si>
  <si>
    <t>Trụ sở UBND xã Vĩnh Lại cũ</t>
  </si>
  <si>
    <t>Thôn Nà Súng, xã Điềm He</t>
  </si>
  <si>
    <t>GCNQSDĐ số BA 896300 do UBND tỉnh Lạng Sơn cấp ngày 30/12/2010</t>
  </si>
  <si>
    <t>Thu hồi</t>
  </si>
  <si>
    <t>Trụ sở UBND xã Liên Hội cũ</t>
  </si>
  <si>
    <t>Thôn Khòn Tẩư, xã Điềm He</t>
  </si>
  <si>
    <t>GCNQSDĐ số BĐ 113003 do UBND tỉnh Lạng Sơn cấp ngày 30/12/2010</t>
  </si>
  <si>
    <t>Nhà làm việc 03 tầng</t>
  </si>
  <si>
    <t xml:space="preserve">Trụ sở UBND xã Việt Yên cũ </t>
  </si>
  <si>
    <t>Thôn Nà Me, xã Điềm He</t>
  </si>
  <si>
    <t>GCNQSDĐ số BĐ 113009 do UBND tỉnh Lạng Sơn cấp ngày 30/12/2010</t>
  </si>
  <si>
    <t xml:space="preserve">Trụ sở UBND xã Phú Mỹ cũ </t>
  </si>
  <si>
    <t>Thôn Bản Hạ, xã Điềm He</t>
  </si>
  <si>
    <t>GCNQSDĐ số 078712 cấp ngày 9/6/2004 UBND huyện Văn Quan</t>
  </si>
  <si>
    <t xml:space="preserve">Nhà làm việc </t>
  </si>
  <si>
    <t xml:space="preserve">Trụ sở cũ của UBND xã Trấn Ninh </t>
  </si>
  <si>
    <t>Thôn Khau Ngòa, xã Điềm He</t>
  </si>
  <si>
    <t>GCNQSDĐ số BD 113025 do UBND tỉnh Lạng Sơn cấp ngày 30/12/2010</t>
  </si>
  <si>
    <t>Nhà làm việc cấp IV cũ</t>
  </si>
  <si>
    <t>Trụ sở mới của UBND xã Trấn Ninh</t>
  </si>
  <si>
    <t>Trụ sở làm việc 03 tầng</t>
  </si>
  <si>
    <t>Sân bê tông, Nhà để xe</t>
  </si>
  <si>
    <t>Thôn Pác Làng, xã Điềm He</t>
  </si>
  <si>
    <t>Phụ lục 26:</t>
  </si>
  <si>
    <t>XÃ KHÁNH KHÊ</t>
  </si>
  <si>
    <t>TỔNG CỘNG</t>
  </si>
  <si>
    <t xml:space="preserve"> Trụ sở Đảng ủy xã Khánh Khê (sử dụng Trụ sở UBND xã Bình Trung cũ)</t>
  </si>
  <si>
    <t>Thôn Thống Nhất, xã Khánh Khê</t>
  </si>
  <si>
    <t>GCNQSDĐ số BP195752 do UBND tỉnh cấp ngày 22/10/2013</t>
  </si>
  <si>
    <t>Khu để xe, nhà vệ sinh, sân, tường rào</t>
  </si>
  <si>
    <t xml:space="preserve"> Kho lưu trữ hồ sơ ( sử dụng Trụ sở UBND xã Đồng Giáp cũ)</t>
  </si>
  <si>
    <t>Thôn Nà Bản, xã Khánh Khê</t>
  </si>
  <si>
    <t xml:space="preserve"> Trụ sở UBND xã Khánh Khê (Sử dụng trụ sở UBND xã Khánh Khê xây mới)</t>
  </si>
  <si>
    <t>Thôn Đoàn Kết, xã Khánh Khê</t>
  </si>
  <si>
    <t>dsd</t>
  </si>
  <si>
    <t>Nhà Văn hóa xã</t>
  </si>
  <si>
    <t>468,0</t>
  </si>
  <si>
    <t xml:space="preserve"> Trụ sở UBND Khánh Khê cũ </t>
  </si>
  <si>
    <t>Thôn Đồng Phú, xã Khánh Khê</t>
  </si>
  <si>
    <t xml:space="preserve">GCNQSDĐ số BĐ113021 do UBND tỉnh cấp ngày 30/12/2010 </t>
  </si>
  <si>
    <t>nvh thôn đồng phú</t>
  </si>
  <si>
    <t>Nhà tiếp dân</t>
  </si>
  <si>
    <t xml:space="preserve"> Trụ sở UBND xã Xuân Long cũ</t>
  </si>
  <si>
    <t>Thôn Long Giang, xã Khánh Khê</t>
  </si>
  <si>
    <t xml:space="preserve">GCNQSDĐ số DM820161 do Sở Tài nguyên và Môi trường tỉnh cấp ngày 22/11/2023 </t>
  </si>
  <si>
    <t xml:space="preserve"> Trụ sở UBND xã Đồng Giáp cũ </t>
  </si>
  <si>
    <t>GCNQSDĐ số BĐ 113007 do UBND tỉnh cấp ngày 30/12/2010</t>
  </si>
  <si>
    <t>nvh thôn nà bản</t>
  </si>
  <si>
    <t xml:space="preserve"> Trụ sở UBND xã Tràng Các cũ</t>
  </si>
  <si>
    <t>Thôn Nà Khàn, xã Khánh Khê</t>
  </si>
  <si>
    <t>Trụ sở Công an xã</t>
  </si>
  <si>
    <t>GCNQSDĐ số BP195769 do UBND tỉnh cấp ngày 02/10/2013</t>
  </si>
  <si>
    <t>Phụ lục 25:</t>
  </si>
  <si>
    <t>XÃ TÂN ĐOÀN</t>
  </si>
  <si>
    <t>Trụ sở Đảng ủy xã Tân Đoàn (sử dụng trụ sở UBND xã Tân Đoàn cũ)</t>
  </si>
  <si>
    <t>Thôn Ba Xã, xã Tân Đoàn</t>
  </si>
  <si>
    <t>GCNQSDĐ số BP 195772 ngày 02/10/2013 do UBND tỉnh cấp</t>
  </si>
  <si>
    <t>Sân, tường rào, khu để xe</t>
  </si>
  <si>
    <t>Trụ sở UBND xã Tân Đoàn (sử dụng trụ sở UBND xã Tràng Phái cũ)</t>
  </si>
  <si>
    <t>Thôn Còn Riềng, xã Tân Đoàn</t>
  </si>
  <si>
    <t>Trung tâm phục vụ hành chính công (nhà làm việc cũ của công an)</t>
  </si>
  <si>
    <t>Thôn Tồng Han, xã Tân Đoàn</t>
  </si>
  <si>
    <t>Phụ lục 24:</t>
  </si>
  <si>
    <t>XÃ YÊN PHÚC</t>
  </si>
  <si>
    <t>Trụ sở UBND xã An Sơn cũ</t>
  </si>
  <si>
    <t>Thôn Bình Đãng B,
 xã Yên Phúc</t>
  </si>
  <si>
    <t>GCNQSDĐ số CX 894796 ngày 29/4/2021 do Sở Tài nguyên và Môi trường cấp</t>
  </si>
  <si>
    <t>Trụ sở UBND</t>
  </si>
  <si>
    <t>Nhà một cửa</t>
  </si>
  <si>
    <t>Kho để đồ + nhà bếp UB</t>
  </si>
  <si>
    <t>Trụ sở UBND xã Yên Phúc (cũ)</t>
  </si>
  <si>
    <t>Thu hồi giao cho xã bố trí trụ sở làm việc tạm thời cho Công an xã</t>
  </si>
  <si>
    <t>Nhà kho + Bếp ăn</t>
  </si>
  <si>
    <r>
      <t>Trụ sở UBND xã Yên Phúc</t>
    </r>
    <r>
      <rPr>
        <sz val="12"/>
        <rFont val="Times New Roman"/>
        <family val="1"/>
      </rPr>
      <t xml:space="preserve"> (sử dụng trụ sở UBND xã Bình Phúc cũ)</t>
    </r>
  </si>
  <si>
    <t>Thôn Bản Dạ, xã Yên Phúc</t>
  </si>
  <si>
    <t>GCNQSDĐ số BD 113015  ngày 30/12/2010 do UBND tỉnh cấp</t>
  </si>
  <si>
    <t>Trụ sở UBND xã Bình Phúc (Phòng 1 cửa, khối đoàn thể)</t>
  </si>
  <si>
    <t>Sân, khu để xe, tường rao</t>
  </si>
  <si>
    <t>Trụ sở UBND xã Bình Phúc</t>
  </si>
  <si>
    <t>Nhà truyền thông dân số</t>
  </si>
  <si>
    <t>Trụ sở Đảng ủy xã Yên Phúc</t>
  </si>
  <si>
    <t>Thôn Nà Hấy, xã Yên Phúc</t>
  </si>
  <si>
    <t>Nhà làm việc Đảng ủy, Ủy ban MTTQ Việt Nam</t>
  </si>
  <si>
    <t>Phòng Bảo vệ + nhà ăn</t>
  </si>
  <si>
    <t>Chợ Bãi 1, xã Yên Phúc</t>
  </si>
  <si>
    <t xml:space="preserve">DANH MỤC TÀI SẢN CÔNG LÀ NHÀ, ĐẤT GIAO </t>
  </si>
  <si>
    <t>DANH MỤC TÀI SẢN CÔNG LÀ NHÀ, ĐẤT GIAO</t>
  </si>
  <si>
    <t>Nhà văn hoá xã Tú Xuyên (cũ)</t>
  </si>
  <si>
    <t>Nhà văn hoá xã Tú Xuyên (mới)</t>
  </si>
  <si>
    <t>Trụ sở UBND Hòa Bình cũ</t>
  </si>
  <si>
    <t>Trụ sở Đoàn thể xã Hòa Bình cũ</t>
  </si>
  <si>
    <t>Nhà văn hoá xã Hòa Bình (cũ)</t>
  </si>
  <si>
    <t>GCNQSDĐ số CT02147 ngày 23/12/2013</t>
  </si>
  <si>
    <t>GCNQSDĐ số CT00617 ngày 30/12/2010</t>
  </si>
  <si>
    <t>Trụ sở làm việc xã Điềm He (Song Giang cũ)</t>
  </si>
  <si>
    <t>GCN QSD số 0029885 ngày 09/6/2004</t>
  </si>
  <si>
    <t>Nhà văn hóa xã Liên Hội (cũ)</t>
  </si>
  <si>
    <t>Nhà văn hóa xã Trấn Ninh (cũ)</t>
  </si>
  <si>
    <t>Nhà văn hóa xã Tân Thành (cũ)</t>
  </si>
  <si>
    <t>GCNQSDĐ số 01948</t>
  </si>
  <si>
    <t>Trụ sở UBND xã Tân Thành (cũ)</t>
  </si>
  <si>
    <t>Thôn Đồng Tân, xã Khánh Khê</t>
  </si>
  <si>
    <t>Thôn Nà Riềng, xã Khánh Khê</t>
  </si>
  <si>
    <t>Thôn Trục Pình, xã Khánh Khê</t>
  </si>
  <si>
    <t>QD số 196/UBQD-XD ngày 09/5/1994 của UBND huyện Cao Lộc về việc phân phối đất cho UBND xã Bình Trung quản lý sử dụng để giao khu đất trên cho UBND xã xây dựng khu TRụ sở làm việc</t>
  </si>
  <si>
    <t>Sân, tường rào, nhà kho</t>
  </si>
  <si>
    <t>GCNQSDD số BP CT00543, ngày 29/12/2010</t>
  </si>
  <si>
    <t>Tường rào, sân , nhà kho, nhà vệ sinh</t>
  </si>
  <si>
    <t>Trạm y tế xã  (Tràng Các cũ)</t>
  </si>
  <si>
    <t>Trạm y tế xã  (Đồng Giáp cũ)</t>
  </si>
  <si>
    <t>Trụ sở làm việc (Bình Trung cũ )</t>
  </si>
  <si>
    <t>Trụ sở làm việc (Song Giáp cũ )</t>
  </si>
  <si>
    <t>Trạm Y tế (Bình Trung cũ)</t>
  </si>
  <si>
    <t>(Kèm theo Quyết định số 2135/QĐ-UBND ngày  30 tháng 9 năm 2025 của Chủ tịch Ủy ban nhân dân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</si>
</sst>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43" formatCode="_-* #,##0.00_-;\-* #,##0.00_-;_-* &quot;-&quot;??_-;_-@_-"/>
    <numFmt numFmtId="164" formatCode="_(* #,##0.00_);_(* \(#,##0.00\);_(* &quot;-&quot;??_);_(@_)"/>
    <numFmt numFmtId="165" formatCode="#,##0.0"/>
    <numFmt numFmtId="166" formatCode="_(* #,##0.0_);_(* \(#,##0.0\);_(* &quot;-&quot;??_);_(@_)"/>
    <numFmt numFmtId="167" formatCode="#,##0.0_);\(#,##0.0\)"/>
    <numFmt numFmtId="168" formatCode="0.0"/>
    <numFmt numFmtId="169" formatCode="_-* #,##0.00\ _₫_-;\-* #,##0.00\ _₫_-;_-* &quot;-&quot;??\ _₫_-;_-@_-"/>
  </numFmts>
  <fonts count="51" x14ac:knownFonts="1">
    <font>
      <sz val="11"/>
      <color rgb="FF000000"/>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Times New Roman"/>
      <family val="1"/>
    </font>
    <font>
      <b/>
      <sz val="14"/>
      <color theme="1"/>
      <name val="Times New Roman"/>
      <family val="1"/>
    </font>
    <font>
      <sz val="10"/>
      <color theme="1"/>
      <name val="Times New Roman"/>
      <family val="1"/>
    </font>
    <font>
      <b/>
      <sz val="14"/>
      <color rgb="FF0000FF"/>
      <name val="Times New Roman"/>
      <family val="1"/>
    </font>
    <font>
      <i/>
      <sz val="14"/>
      <name val="Times New Roman"/>
      <family val="1"/>
    </font>
    <font>
      <b/>
      <sz val="12"/>
      <color theme="1"/>
      <name val="Times New Roman"/>
      <family val="1"/>
    </font>
    <font>
      <b/>
      <sz val="12"/>
      <color rgb="FF000000"/>
      <name val="Times New Roman"/>
      <family val="1"/>
    </font>
    <font>
      <sz val="12"/>
      <color theme="1"/>
      <name val="Times New Roman"/>
      <family val="1"/>
    </font>
    <font>
      <sz val="14"/>
      <color theme="1"/>
      <name val="Times New Roman"/>
      <family val="2"/>
    </font>
    <font>
      <sz val="12"/>
      <color rgb="FFFF0000"/>
      <name val="Times New Roman"/>
      <family val="1"/>
    </font>
    <font>
      <sz val="14"/>
      <color indexed="8"/>
      <name val="Times New Roman"/>
      <family val="2"/>
    </font>
    <font>
      <sz val="11"/>
      <color indexed="8"/>
      <name val="Calibri"/>
      <family val="2"/>
    </font>
    <font>
      <sz val="12"/>
      <color theme="1"/>
      <name val="Times New Roman"/>
      <family val="2"/>
    </font>
    <font>
      <sz val="12"/>
      <name val="Times New Roman"/>
      <family val="1"/>
    </font>
    <font>
      <b/>
      <sz val="12"/>
      <name val="Times New Roman"/>
      <family val="1"/>
    </font>
    <font>
      <i/>
      <sz val="12"/>
      <name val="Times New Roman"/>
      <family val="1"/>
    </font>
    <font>
      <sz val="12"/>
      <color rgb="FF000000"/>
      <name val="Times New Roman"/>
      <family val="1"/>
    </font>
    <font>
      <b/>
      <sz val="12"/>
      <color rgb="FF0000FF"/>
      <name val="Times New Roman"/>
      <family val="1"/>
    </font>
    <font>
      <i/>
      <sz val="12"/>
      <color rgb="FF0000FF"/>
      <name val="Times New Roman"/>
      <family val="1"/>
    </font>
    <font>
      <b/>
      <sz val="11"/>
      <name val="Times New Roman"/>
      <family val="1"/>
    </font>
    <font>
      <i/>
      <sz val="11"/>
      <name val="Times New Roman"/>
      <family val="1"/>
    </font>
    <font>
      <i/>
      <sz val="12"/>
      <color rgb="FF000000"/>
      <name val="Times New Roman"/>
      <family val="1"/>
    </font>
    <font>
      <b/>
      <sz val="11"/>
      <color rgb="FF0000FF"/>
      <name val="Times New Roman"/>
      <family val="1"/>
    </font>
    <font>
      <sz val="12"/>
      <color rgb="FF0000FF"/>
      <name val="Times New Roman"/>
      <family val="1"/>
    </font>
    <font>
      <sz val="11"/>
      <color rgb="FF0000FF"/>
      <name val="Times New Roman"/>
      <family val="1"/>
    </font>
    <font>
      <sz val="11"/>
      <name val="Times New Roman"/>
      <family val="1"/>
    </font>
    <font>
      <b/>
      <sz val="14"/>
      <name val="Times New Roman"/>
      <family val="1"/>
    </font>
    <font>
      <b/>
      <sz val="14"/>
      <color rgb="FF000000"/>
      <name val="Times New Roman"/>
      <family val="1"/>
    </font>
    <font>
      <sz val="12"/>
      <color indexed="8"/>
      <name val="Times New Roman"/>
      <family val="2"/>
    </font>
    <font>
      <sz val="11"/>
      <color rgb="FF000000"/>
      <name val="Times New Roman"/>
      <family val="1"/>
    </font>
    <font>
      <sz val="11"/>
      <color rgb="FF000000"/>
      <name val="Times New Roman"/>
      <family val="1"/>
    </font>
    <font>
      <i/>
      <sz val="14"/>
      <color theme="1"/>
      <name val="Times New Roman"/>
      <family val="1"/>
    </font>
    <font>
      <sz val="12"/>
      <color indexed="8"/>
      <name val="Times New Roman"/>
      <family val="1"/>
    </font>
    <font>
      <sz val="10"/>
      <name val="Arial"/>
      <family val="2"/>
    </font>
    <font>
      <sz val="11"/>
      <color indexed="8"/>
      <name val="Calibri"/>
      <family val="2"/>
      <charset val="163"/>
    </font>
    <font>
      <sz val="12"/>
      <name val=".VnTime"/>
      <family val="2"/>
    </font>
    <font>
      <sz val="11"/>
      <color theme="1"/>
      <name val="Arial"/>
      <family val="2"/>
      <charset val="163"/>
    </font>
    <font>
      <sz val="11"/>
      <color rgb="FF000000"/>
      <name val="Times New Roman"/>
      <family val="1"/>
    </font>
    <font>
      <b/>
      <sz val="12"/>
      <name val="Times New Roman"/>
      <family val="1"/>
      <charset val="163"/>
    </font>
    <font>
      <sz val="12"/>
      <name val="Times New Roman"/>
      <family val="1"/>
      <charset val="163"/>
    </font>
    <font>
      <sz val="12"/>
      <color theme="1"/>
      <name val="Times New Roman"/>
      <family val="1"/>
      <charset val="163"/>
    </font>
    <font>
      <sz val="11"/>
      <color indexed="8"/>
      <name val="Arial"/>
      <family val="2"/>
    </font>
    <font>
      <sz val="11"/>
      <color theme="1"/>
      <name val="Calibri"/>
      <family val="2"/>
    </font>
    <font>
      <sz val="11"/>
      <color theme="1"/>
      <name val="Arial"/>
      <family val="2"/>
    </font>
    <font>
      <sz val="14"/>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69">
    <xf numFmtId="0" fontId="0" fillId="0" borderId="0"/>
    <xf numFmtId="164" fontId="6" fillId="0" borderId="0" applyFont="0" applyFill="0" applyBorder="0" applyAlignment="0" applyProtection="0"/>
    <xf numFmtId="0" fontId="14" fillId="0" borderId="0"/>
    <xf numFmtId="164" fontId="16" fillId="0" borderId="0" applyFont="0" applyFill="0" applyBorder="0" applyAlignment="0" applyProtection="0"/>
    <xf numFmtId="0" fontId="17" fillId="0" borderId="0"/>
    <xf numFmtId="0" fontId="18" fillId="0" borderId="0"/>
    <xf numFmtId="0" fontId="5" fillId="0" borderId="0"/>
    <xf numFmtId="0" fontId="19" fillId="0" borderId="0"/>
    <xf numFmtId="164" fontId="4" fillId="0" borderId="0" applyFont="0" applyFill="0" applyBorder="0" applyAlignment="0" applyProtection="0"/>
    <xf numFmtId="165" fontId="16" fillId="0" borderId="0" applyFont="0" applyFill="0" applyBorder="0" applyAlignment="0" applyProtection="0"/>
    <xf numFmtId="164" fontId="16" fillId="0" borderId="0" applyFont="0" applyFill="0" applyBorder="0" applyAlignment="0" applyProtection="0"/>
    <xf numFmtId="165" fontId="34" fillId="0" borderId="0" applyFont="0" applyFill="0" applyBorder="0" applyAlignment="0" applyProtection="0"/>
    <xf numFmtId="0" fontId="35" fillId="0" borderId="0"/>
    <xf numFmtId="164" fontId="3" fillId="0" borderId="0" applyFont="0" applyFill="0" applyBorder="0" applyAlignment="0" applyProtection="0"/>
    <xf numFmtId="164" fontId="17" fillId="0" borderId="0" applyFont="0" applyFill="0" applyBorder="0" applyAlignment="0" applyProtection="0"/>
    <xf numFmtId="0" fontId="2" fillId="0" borderId="0"/>
    <xf numFmtId="0" fontId="2" fillId="0" borderId="0"/>
    <xf numFmtId="0" fontId="36" fillId="0" borderId="0"/>
    <xf numFmtId="0" fontId="39" fillId="0" borderId="0"/>
    <xf numFmtId="0" fontId="39" fillId="0" borderId="0"/>
    <xf numFmtId="164" fontId="40" fillId="0" borderId="0" applyFont="0" applyFill="0" applyBorder="0" applyAlignment="0" applyProtection="0"/>
    <xf numFmtId="0" fontId="1" fillId="0" borderId="0"/>
    <xf numFmtId="0" fontId="39" fillId="0" borderId="0"/>
    <xf numFmtId="0" fontId="41" fillId="0" borderId="0"/>
    <xf numFmtId="0" fontId="6" fillId="0" borderId="0"/>
    <xf numFmtId="0" fontId="6" fillId="0" borderId="0"/>
    <xf numFmtId="0" fontId="42" fillId="0" borderId="0"/>
    <xf numFmtId="0" fontId="43" fillId="0" borderId="0"/>
    <xf numFmtId="43" fontId="1" fillId="0" borderId="0" applyFont="0" applyFill="0" applyBorder="0" applyAlignment="0" applyProtection="0"/>
    <xf numFmtId="169" fontId="41" fillId="0" borderId="0" applyFont="0" applyFill="0" applyBorder="0" applyAlignment="0" applyProtection="0"/>
    <xf numFmtId="6" fontId="4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4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6" fontId="41" fillId="0" borderId="0" applyFont="0" applyFill="0" applyBorder="0" applyAlignment="0" applyProtection="0"/>
    <xf numFmtId="43" fontId="17" fillId="0" borderId="0" applyFont="0" applyFill="0" applyBorder="0" applyAlignment="0" applyProtection="0"/>
    <xf numFmtId="43" fontId="16" fillId="0" borderId="0" applyFont="0" applyFill="0" applyBorder="0" applyAlignment="0" applyProtection="0"/>
    <xf numFmtId="43" fontId="17" fillId="0" borderId="0" applyFont="0" applyFill="0" applyBorder="0" applyAlignment="0" applyProtection="0"/>
    <xf numFmtId="43" fontId="40" fillId="0" borderId="0" applyFont="0" applyFill="0" applyBorder="0" applyAlignment="0" applyProtection="0"/>
    <xf numFmtId="169" fontId="41" fillId="0" borderId="0" applyFont="0" applyFill="0" applyBorder="0" applyAlignment="0" applyProtection="0"/>
    <xf numFmtId="169" fontId="41" fillId="0" borderId="0" applyFont="0" applyFill="0" applyBorder="0" applyAlignment="0" applyProtection="0"/>
    <xf numFmtId="6" fontId="41" fillId="0" borderId="0" applyFont="0" applyFill="0" applyBorder="0" applyAlignment="0" applyProtection="0"/>
    <xf numFmtId="169" fontId="41" fillId="0" borderId="0" applyFont="0" applyFill="0" applyBorder="0" applyAlignment="0" applyProtection="0"/>
    <xf numFmtId="169" fontId="41" fillId="0" borderId="0" applyFont="0" applyFill="0" applyBorder="0" applyAlignment="0" applyProtection="0"/>
    <xf numFmtId="43" fontId="19" fillId="0" borderId="0" applyFont="0" applyFill="0" applyBorder="0" applyAlignment="0" applyProtection="0"/>
    <xf numFmtId="0" fontId="1" fillId="0" borderId="0"/>
    <xf numFmtId="0" fontId="41" fillId="0" borderId="0"/>
    <xf numFmtId="0" fontId="48" fillId="0" borderId="0"/>
    <xf numFmtId="0" fontId="19" fillId="0" borderId="0"/>
    <xf numFmtId="0" fontId="49" fillId="0" borderId="0"/>
    <xf numFmtId="0" fontId="39" fillId="0" borderId="0"/>
    <xf numFmtId="0" fontId="39" fillId="0" borderId="0"/>
    <xf numFmtId="0" fontId="41" fillId="0" borderId="0"/>
    <xf numFmtId="0" fontId="41" fillId="0" borderId="0"/>
    <xf numFmtId="0" fontId="17" fillId="0" borderId="0" applyFill="0" applyProtection="0"/>
    <xf numFmtId="0" fontId="17" fillId="0" borderId="0" applyFill="0" applyProtection="0"/>
    <xf numFmtId="0" fontId="17" fillId="0" borderId="0" applyFill="0" applyProtection="0"/>
    <xf numFmtId="0" fontId="17" fillId="0" borderId="0" applyFill="0" applyProtection="0"/>
    <xf numFmtId="0" fontId="14" fillId="0" borderId="0"/>
    <xf numFmtId="0" fontId="17" fillId="0" borderId="0" applyFill="0" applyProtection="0"/>
    <xf numFmtId="0" fontId="17" fillId="0" borderId="0" applyFill="0" applyProtection="0"/>
    <xf numFmtId="0" fontId="41" fillId="0" borderId="0"/>
    <xf numFmtId="0" fontId="41" fillId="0" borderId="0"/>
    <xf numFmtId="0" fontId="1" fillId="0" borderId="0"/>
    <xf numFmtId="0" fontId="48" fillId="0" borderId="0"/>
    <xf numFmtId="0" fontId="41" fillId="0" borderId="0"/>
  </cellStyleXfs>
  <cellXfs count="408">
    <xf numFmtId="0" fontId="0" fillId="0" borderId="0" xfId="0"/>
    <xf numFmtId="0" fontId="11" fillId="0" borderId="5" xfId="0" applyFont="1" applyBorder="1" applyAlignment="1">
      <alignment horizontal="center" vertical="center" wrapText="1"/>
    </xf>
    <xf numFmtId="0" fontId="11" fillId="0" borderId="5" xfId="0" applyFont="1" applyBorder="1" applyAlignment="1">
      <alignment horizontal="left" vertical="center" wrapText="1"/>
    </xf>
    <xf numFmtId="0" fontId="11" fillId="0" borderId="0" xfId="0" applyFont="1" applyAlignment="1">
      <alignment horizontal="center" vertical="center"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left" vertical="center" wrapText="1"/>
    </xf>
    <xf numFmtId="0" fontId="11" fillId="2" borderId="0" xfId="0" applyFont="1" applyFill="1" applyAlignment="1">
      <alignment horizontal="center" vertical="center" wrapText="1"/>
    </xf>
    <xf numFmtId="0" fontId="13" fillId="2" borderId="5" xfId="0" applyFont="1" applyFill="1" applyBorder="1" applyAlignment="1">
      <alignment horizontal="center" vertical="center" wrapText="1"/>
    </xf>
    <xf numFmtId="0" fontId="11" fillId="0" borderId="0" xfId="0" applyFont="1" applyAlignment="1">
      <alignment vertical="center" wrapText="1"/>
    </xf>
    <xf numFmtId="167" fontId="13" fillId="2" borderId="5" xfId="3" applyNumberFormat="1" applyFont="1" applyFill="1" applyBorder="1" applyAlignment="1">
      <alignment horizontal="center" vertical="center" wrapText="1"/>
    </xf>
    <xf numFmtId="166" fontId="13" fillId="2" borderId="5" xfId="3" applyNumberFormat="1" applyFont="1" applyFill="1" applyBorder="1" applyAlignment="1">
      <alignment horizontal="right" vertical="center" wrapText="1"/>
    </xf>
    <xf numFmtId="166" fontId="11" fillId="2" borderId="5" xfId="3" applyNumberFormat="1" applyFont="1" applyFill="1" applyBorder="1" applyAlignment="1">
      <alignment horizontal="right" vertical="center" wrapText="1"/>
    </xf>
    <xf numFmtId="167" fontId="11" fillId="2" borderId="5" xfId="3" applyNumberFormat="1" applyFont="1" applyFill="1" applyBorder="1" applyAlignment="1">
      <alignment horizontal="center" vertical="center" wrapText="1"/>
    </xf>
    <xf numFmtId="0" fontId="13" fillId="2" borderId="5" xfId="0" applyFont="1" applyFill="1" applyBorder="1" applyAlignment="1">
      <alignment horizontal="left" vertical="center" wrapText="1"/>
    </xf>
    <xf numFmtId="165" fontId="13" fillId="2" borderId="5" xfId="2" applyNumberFormat="1" applyFont="1" applyFill="1" applyBorder="1" applyAlignment="1">
      <alignment horizontal="center" vertical="center" wrapText="1"/>
    </xf>
    <xf numFmtId="3" fontId="11" fillId="0" borderId="5" xfId="0" applyNumberFormat="1" applyFont="1" applyBorder="1" applyAlignment="1">
      <alignment horizontal="center" vertical="center" wrapText="1"/>
    </xf>
    <xf numFmtId="0" fontId="11" fillId="2" borderId="5" xfId="0" quotePrefix="1" applyFont="1" applyFill="1" applyBorder="1" applyAlignment="1">
      <alignment horizontal="center" vertical="center" wrapText="1"/>
    </xf>
    <xf numFmtId="0" fontId="13" fillId="2" borderId="0" xfId="0" applyFont="1" applyFill="1" applyAlignment="1">
      <alignment horizontal="center" vertical="center" wrapText="1"/>
    </xf>
    <xf numFmtId="0" fontId="11" fillId="2" borderId="5" xfId="0" applyFont="1" applyFill="1" applyBorder="1" applyAlignment="1">
      <alignment horizontal="center" vertical="center"/>
    </xf>
    <xf numFmtId="0" fontId="11" fillId="2" borderId="5" xfId="0" applyFont="1" applyFill="1" applyBorder="1" applyAlignment="1">
      <alignment vertical="center"/>
    </xf>
    <xf numFmtId="0" fontId="20" fillId="2" borderId="5" xfId="0" applyFont="1" applyFill="1" applyBorder="1" applyAlignment="1">
      <alignment horizontal="center" vertical="center"/>
    </xf>
    <xf numFmtId="0" fontId="20" fillId="2" borderId="5" xfId="0" applyFont="1" applyFill="1" applyBorder="1" applyAlignment="1">
      <alignment vertical="center" wrapText="1"/>
    </xf>
    <xf numFmtId="165" fontId="19" fillId="2" borderId="5" xfId="0" applyNumberFormat="1" applyFont="1" applyFill="1" applyBorder="1" applyAlignment="1">
      <alignment vertical="center"/>
    </xf>
    <xf numFmtId="165" fontId="20" fillId="2" borderId="5" xfId="0" applyNumberFormat="1" applyFont="1" applyFill="1" applyBorder="1" applyAlignment="1">
      <alignment vertical="center"/>
    </xf>
    <xf numFmtId="0" fontId="20" fillId="2" borderId="5" xfId="0" applyFont="1" applyFill="1" applyBorder="1" applyAlignment="1">
      <alignment vertical="center"/>
    </xf>
    <xf numFmtId="0" fontId="20" fillId="2" borderId="0" xfId="0" applyFont="1" applyFill="1" applyAlignment="1">
      <alignment horizontal="center" vertical="center" wrapText="1"/>
    </xf>
    <xf numFmtId="0" fontId="19" fillId="2" borderId="5" xfId="0" applyFont="1" applyFill="1" applyBorder="1" applyAlignment="1">
      <alignment horizontal="center" vertical="center"/>
    </xf>
    <xf numFmtId="0" fontId="19" fillId="2" borderId="5" xfId="0" applyFont="1" applyFill="1" applyBorder="1" applyAlignment="1">
      <alignment horizontal="left" vertical="center" wrapText="1"/>
    </xf>
    <xf numFmtId="0" fontId="19" fillId="2" borderId="5" xfId="0" quotePrefix="1" applyFont="1" applyFill="1" applyBorder="1" applyAlignment="1">
      <alignment horizontal="center" vertical="center"/>
    </xf>
    <xf numFmtId="166" fontId="19" fillId="2" borderId="5" xfId="1" applyNumberFormat="1" applyFont="1" applyFill="1" applyBorder="1" applyAlignment="1">
      <alignment horizontal="right" vertical="center" wrapText="1"/>
    </xf>
    <xf numFmtId="0" fontId="20" fillId="0" borderId="5" xfId="0" applyFont="1" applyBorder="1" applyAlignment="1">
      <alignment vertical="center"/>
    </xf>
    <xf numFmtId="0" fontId="19" fillId="2" borderId="5" xfId="0" applyFont="1" applyFill="1" applyBorder="1" applyAlignment="1">
      <alignment vertical="center"/>
    </xf>
    <xf numFmtId="0" fontId="20" fillId="0" borderId="5" xfId="0" applyFont="1" applyBorder="1" applyAlignment="1">
      <alignment horizontal="center" vertical="center"/>
    </xf>
    <xf numFmtId="3" fontId="19" fillId="0" borderId="5" xfId="2" applyNumberFormat="1" applyFont="1" applyBorder="1" applyAlignment="1">
      <alignment horizontal="center" vertical="center" wrapText="1"/>
    </xf>
    <xf numFmtId="0" fontId="19" fillId="0" borderId="5" xfId="0" applyFont="1" applyBorder="1" applyAlignment="1">
      <alignment horizontal="center" vertical="center" wrapText="1"/>
    </xf>
    <xf numFmtId="3" fontId="15" fillId="0" borderId="5" xfId="2" applyNumberFormat="1" applyFont="1" applyBorder="1" applyAlignment="1">
      <alignment horizontal="center" vertical="center" wrapText="1"/>
    </xf>
    <xf numFmtId="0" fontId="20" fillId="0" borderId="5" xfId="0" applyFont="1" applyBorder="1" applyAlignment="1">
      <alignment horizontal="center" vertical="center" wrapText="1"/>
    </xf>
    <xf numFmtId="166" fontId="13" fillId="2" borderId="5" xfId="1" applyNumberFormat="1" applyFont="1" applyFill="1" applyBorder="1" applyAlignment="1">
      <alignment horizontal="center" vertical="center" wrapText="1"/>
    </xf>
    <xf numFmtId="166" fontId="13" fillId="2" borderId="5" xfId="1" applyNumberFormat="1" applyFont="1" applyFill="1" applyBorder="1" applyAlignment="1">
      <alignment horizontal="right" vertical="center" wrapText="1"/>
    </xf>
    <xf numFmtId="166" fontId="11" fillId="2" borderId="5" xfId="1" applyNumberFormat="1" applyFont="1" applyFill="1" applyBorder="1" applyAlignment="1">
      <alignment horizontal="right" vertical="center" wrapText="1"/>
    </xf>
    <xf numFmtId="166" fontId="19" fillId="0" borderId="5" xfId="1" applyNumberFormat="1" applyFont="1" applyFill="1" applyBorder="1" applyAlignment="1">
      <alignment horizontal="center" vertical="center" wrapText="1"/>
    </xf>
    <xf numFmtId="0" fontId="13" fillId="2" borderId="5" xfId="0" applyFont="1" applyFill="1" applyBorder="1" applyAlignment="1">
      <alignment horizontal="center" vertical="center"/>
    </xf>
    <xf numFmtId="165" fontId="11" fillId="0" borderId="5" xfId="0" applyNumberFormat="1" applyFont="1" applyBorder="1" applyAlignment="1">
      <alignment horizontal="right" vertical="center" wrapText="1"/>
    </xf>
    <xf numFmtId="166" fontId="22" fillId="0" borderId="0" xfId="1" applyNumberFormat="1" applyFont="1" applyAlignment="1">
      <alignment horizontal="center" vertical="center"/>
    </xf>
    <xf numFmtId="166" fontId="20" fillId="0" borderId="5" xfId="1" applyNumberFormat="1" applyFont="1" applyBorder="1" applyAlignment="1">
      <alignment horizontal="center" vertical="center" wrapText="1"/>
    </xf>
    <xf numFmtId="166" fontId="20" fillId="0" borderId="5" xfId="1" applyNumberFormat="1" applyFont="1" applyFill="1" applyBorder="1" applyAlignment="1">
      <alignment horizontal="center" vertical="center"/>
    </xf>
    <xf numFmtId="166" fontId="19" fillId="0" borderId="5" xfId="1" applyNumberFormat="1" applyFont="1" applyFill="1" applyBorder="1" applyAlignment="1">
      <alignment horizontal="center" vertical="center"/>
    </xf>
    <xf numFmtId="3" fontId="19" fillId="0" borderId="5" xfId="2" applyNumberFormat="1" applyFont="1" applyBorder="1" applyAlignment="1">
      <alignment horizontal="left" vertical="center" wrapText="1"/>
    </xf>
    <xf numFmtId="166" fontId="19" fillId="0" borderId="5" xfId="1" quotePrefix="1" applyNumberFormat="1" applyFont="1" applyFill="1" applyBorder="1" applyAlignment="1">
      <alignment horizontal="center" vertical="center"/>
    </xf>
    <xf numFmtId="166" fontId="19" fillId="0" borderId="5" xfId="1" applyNumberFormat="1" applyFont="1" applyFill="1" applyBorder="1" applyAlignment="1">
      <alignment horizontal="right" vertical="center"/>
    </xf>
    <xf numFmtId="0" fontId="11" fillId="0" borderId="0" xfId="12" applyFont="1" applyAlignment="1">
      <alignment horizontal="center" vertical="center" wrapText="1"/>
    </xf>
    <xf numFmtId="0" fontId="22" fillId="0" borderId="0" xfId="12" applyFont="1"/>
    <xf numFmtId="0" fontId="22" fillId="0" borderId="0" xfId="12" applyFont="1" applyAlignment="1">
      <alignment horizontal="center" vertical="center"/>
    </xf>
    <xf numFmtId="0" fontId="23" fillId="0" borderId="0" xfId="12" applyFont="1" applyAlignment="1">
      <alignment horizontal="center" vertical="center" wrapText="1"/>
    </xf>
    <xf numFmtId="0" fontId="24" fillId="0" borderId="0" xfId="12" applyFont="1" applyAlignment="1">
      <alignment horizontal="center" vertical="center" wrapText="1"/>
    </xf>
    <xf numFmtId="0" fontId="22" fillId="0" borderId="0" xfId="12" applyFont="1" applyAlignment="1">
      <alignment horizontal="center" wrapText="1"/>
    </xf>
    <xf numFmtId="0" fontId="25" fillId="0" borderId="0" xfId="12" applyFont="1" applyAlignment="1">
      <alignment horizontal="center" vertical="center"/>
    </xf>
    <xf numFmtId="0" fontId="19" fillId="0" borderId="0" xfId="12" applyFont="1"/>
    <xf numFmtId="0" fontId="20" fillId="0" borderId="5" xfId="12" applyFont="1" applyBorder="1" applyAlignment="1">
      <alignment horizontal="center" vertical="center"/>
    </xf>
    <xf numFmtId="0" fontId="21" fillId="0" borderId="5" xfId="12" quotePrefix="1" applyFont="1" applyBorder="1" applyAlignment="1">
      <alignment horizontal="center" vertical="center"/>
    </xf>
    <xf numFmtId="0" fontId="26" fillId="0" borderId="0" xfId="12" quotePrefix="1" applyFont="1" applyAlignment="1">
      <alignment horizontal="center" vertical="center" wrapText="1"/>
    </xf>
    <xf numFmtId="0" fontId="21" fillId="0" borderId="0" xfId="12" applyFont="1" applyAlignment="1">
      <alignment horizontal="center" vertical="center"/>
    </xf>
    <xf numFmtId="0" fontId="27" fillId="0" borderId="0" xfId="12" applyFont="1" applyAlignment="1">
      <alignment horizontal="center" vertical="center"/>
    </xf>
    <xf numFmtId="0" fontId="20" fillId="0" borderId="5" xfId="12" quotePrefix="1" applyFont="1" applyBorder="1" applyAlignment="1">
      <alignment horizontal="left" vertical="center"/>
    </xf>
    <xf numFmtId="166" fontId="20" fillId="0" borderId="5" xfId="12" quotePrefix="1" applyNumberFormat="1" applyFont="1" applyBorder="1" applyAlignment="1">
      <alignment horizontal="center" vertical="center"/>
    </xf>
    <xf numFmtId="0" fontId="20" fillId="0" borderId="5" xfId="12" applyFont="1" applyBorder="1" applyAlignment="1">
      <alignment vertical="center"/>
    </xf>
    <xf numFmtId="0" fontId="25" fillId="0" borderId="0" xfId="12" applyFont="1" applyAlignment="1">
      <alignment vertical="center"/>
    </xf>
    <xf numFmtId="0" fontId="20" fillId="0" borderId="0" xfId="12" applyFont="1" applyAlignment="1">
      <alignment vertical="center"/>
    </xf>
    <xf numFmtId="0" fontId="20" fillId="0" borderId="5" xfId="12" applyFont="1" applyBorder="1" applyAlignment="1">
      <alignment vertical="center" wrapText="1"/>
    </xf>
    <xf numFmtId="0" fontId="19" fillId="0" borderId="5" xfId="12" applyFont="1" applyBorder="1" applyAlignment="1">
      <alignment horizontal="center" vertical="center" wrapText="1"/>
    </xf>
    <xf numFmtId="167" fontId="19" fillId="0" borderId="5" xfId="10" applyNumberFormat="1" applyFont="1" applyFill="1" applyBorder="1" applyAlignment="1">
      <alignment horizontal="center" vertical="center" wrapText="1"/>
    </xf>
    <xf numFmtId="0" fontId="23" fillId="0" borderId="5" xfId="12" applyFont="1" applyBorder="1" applyAlignment="1">
      <alignment vertical="center"/>
    </xf>
    <xf numFmtId="0" fontId="28" fillId="0" borderId="0" xfId="12" applyFont="1" applyAlignment="1">
      <alignment vertical="center"/>
    </xf>
    <xf numFmtId="0" fontId="23" fillId="0" borderId="0" xfId="12" applyFont="1" applyAlignment="1">
      <alignment vertical="center"/>
    </xf>
    <xf numFmtId="0" fontId="19" fillId="0" borderId="5" xfId="12" applyFont="1" applyBorder="1" applyAlignment="1">
      <alignment horizontal="center" vertical="center"/>
    </xf>
    <xf numFmtId="0" fontId="29" fillId="0" borderId="5" xfId="12" applyFont="1" applyBorder="1" applyAlignment="1">
      <alignment horizontal="center" vertical="center" wrapText="1"/>
    </xf>
    <xf numFmtId="0" fontId="29" fillId="0" borderId="5" xfId="12" applyFont="1" applyBorder="1" applyAlignment="1">
      <alignment vertical="center"/>
    </xf>
    <xf numFmtId="0" fontId="30" fillId="0" borderId="0" xfId="12" applyFont="1" applyAlignment="1">
      <alignment vertical="center"/>
    </xf>
    <xf numFmtId="0" fontId="29" fillId="0" borderId="0" xfId="12" applyFont="1" applyAlignment="1">
      <alignment vertical="center"/>
    </xf>
    <xf numFmtId="0" fontId="19" fillId="0" borderId="5" xfId="12" applyFont="1" applyBorder="1" applyAlignment="1">
      <alignment vertical="center"/>
    </xf>
    <xf numFmtId="3" fontId="19" fillId="0" borderId="5" xfId="12" applyNumberFormat="1" applyFont="1" applyBorder="1" applyAlignment="1">
      <alignment horizontal="left" vertical="center" wrapText="1"/>
    </xf>
    <xf numFmtId="0" fontId="31" fillId="0" borderId="0" xfId="12" applyFont="1" applyAlignment="1">
      <alignment vertical="center"/>
    </xf>
    <xf numFmtId="0" fontId="19" fillId="0" borderId="0" xfId="12" applyFont="1" applyAlignment="1">
      <alignment vertical="center"/>
    </xf>
    <xf numFmtId="0" fontId="19" fillId="0" borderId="5" xfId="12" applyFont="1" applyBorder="1" applyAlignment="1">
      <alignment vertical="center" wrapText="1"/>
    </xf>
    <xf numFmtId="0" fontId="11" fillId="0" borderId="0" xfId="0" applyFont="1" applyAlignment="1">
      <alignment wrapText="1"/>
    </xf>
    <xf numFmtId="0" fontId="12" fillId="0" borderId="0" xfId="0" applyFont="1" applyAlignment="1">
      <alignment wrapText="1"/>
    </xf>
    <xf numFmtId="0" fontId="22" fillId="0" borderId="0" xfId="0" applyFont="1" applyAlignment="1">
      <alignment wrapText="1"/>
    </xf>
    <xf numFmtId="165" fontId="13" fillId="0" borderId="0" xfId="0" applyNumberFormat="1" applyFont="1" applyAlignment="1">
      <alignment horizontal="right" vertical="center" wrapText="1"/>
    </xf>
    <xf numFmtId="0" fontId="13" fillId="0" borderId="0" xfId="0" applyFont="1" applyAlignment="1">
      <alignment wrapText="1"/>
    </xf>
    <xf numFmtId="165" fontId="13" fillId="0" borderId="5" xfId="0" applyNumberFormat="1" applyFont="1" applyBorder="1" applyAlignment="1">
      <alignment horizontal="center" vertical="center" wrapText="1"/>
    </xf>
    <xf numFmtId="0" fontId="11" fillId="0" borderId="5" xfId="0" applyFont="1" applyBorder="1" applyAlignment="1">
      <alignment vertical="center" wrapText="1"/>
    </xf>
    <xf numFmtId="168" fontId="11" fillId="0" borderId="5" xfId="0" applyNumberFormat="1" applyFont="1" applyBorder="1" applyAlignment="1">
      <alignment horizontal="center" vertical="center" wrapText="1"/>
    </xf>
    <xf numFmtId="0" fontId="12" fillId="0" borderId="0" xfId="0" applyFont="1" applyAlignment="1">
      <alignment vertical="center" wrapText="1"/>
    </xf>
    <xf numFmtId="0" fontId="20" fillId="0" borderId="5" xfId="0" applyFont="1" applyBorder="1" applyAlignment="1">
      <alignment vertical="center" wrapText="1"/>
    </xf>
    <xf numFmtId="165" fontId="19" fillId="0" borderId="5" xfId="0" quotePrefix="1" applyNumberFormat="1" applyFont="1" applyBorder="1" applyAlignment="1">
      <alignment horizontal="right" vertical="center" wrapText="1"/>
    </xf>
    <xf numFmtId="165" fontId="19" fillId="0" borderId="5" xfId="0" applyNumberFormat="1" applyFont="1" applyBorder="1" applyAlignment="1">
      <alignment horizontal="right" vertical="center" wrapText="1"/>
    </xf>
    <xf numFmtId="168" fontId="19" fillId="0" borderId="5" xfId="0" applyNumberFormat="1" applyFont="1" applyBorder="1" applyAlignment="1">
      <alignment horizontal="center" vertical="center" wrapText="1"/>
    </xf>
    <xf numFmtId="0" fontId="19" fillId="0" borderId="5" xfId="0" applyFont="1" applyBorder="1" applyAlignment="1">
      <alignment vertical="center" wrapText="1"/>
    </xf>
    <xf numFmtId="0" fontId="19" fillId="0" borderId="0" xfId="0" applyFont="1" applyAlignment="1">
      <alignment vertical="center" wrapText="1"/>
    </xf>
    <xf numFmtId="0" fontId="20" fillId="0" borderId="5" xfId="0" applyFont="1" applyBorder="1" applyAlignment="1">
      <alignment horizontal="left" vertical="center" wrapText="1"/>
    </xf>
    <xf numFmtId="0" fontId="19" fillId="0" borderId="5" xfId="0" applyFont="1" applyBorder="1" applyAlignment="1">
      <alignment horizontal="left" vertical="center" wrapText="1"/>
    </xf>
    <xf numFmtId="165" fontId="19" fillId="0" borderId="5" xfId="2" applyNumberFormat="1" applyFont="1" applyBorder="1" applyAlignment="1">
      <alignment horizontal="center" vertical="center" wrapText="1"/>
    </xf>
    <xf numFmtId="165" fontId="19" fillId="0" borderId="5" xfId="10" applyNumberFormat="1" applyFont="1" applyFill="1" applyBorder="1" applyAlignment="1">
      <alignment horizontal="right" vertical="center" wrapText="1"/>
    </xf>
    <xf numFmtId="3" fontId="20" fillId="0" borderId="5" xfId="2" applyNumberFormat="1" applyFont="1" applyBorder="1" applyAlignment="1">
      <alignment horizontal="left" vertical="center" wrapText="1"/>
    </xf>
    <xf numFmtId="168" fontId="19" fillId="0" borderId="5" xfId="10" applyNumberFormat="1" applyFont="1" applyFill="1" applyBorder="1" applyAlignment="1">
      <alignment horizontal="center" vertical="center" wrapText="1"/>
    </xf>
    <xf numFmtId="0" fontId="20" fillId="0" borderId="0" xfId="0" applyFont="1" applyAlignment="1">
      <alignment vertical="center" wrapText="1"/>
    </xf>
    <xf numFmtId="0" fontId="12" fillId="0" borderId="0" xfId="0" applyFont="1" applyAlignment="1">
      <alignment horizontal="center" wrapText="1"/>
    </xf>
    <xf numFmtId="0" fontId="22" fillId="0" borderId="0" xfId="0" quotePrefix="1" applyFont="1" applyAlignment="1">
      <alignment wrapText="1"/>
    </xf>
    <xf numFmtId="0" fontId="22" fillId="0" borderId="0" xfId="0" applyFont="1" applyAlignment="1">
      <alignment horizontal="center" wrapText="1"/>
    </xf>
    <xf numFmtId="0" fontId="22" fillId="0" borderId="0" xfId="0" applyFont="1" applyAlignment="1">
      <alignment horizontal="center" vertical="center" wrapText="1"/>
    </xf>
    <xf numFmtId="165" fontId="22" fillId="0" borderId="0" xfId="0" applyNumberFormat="1" applyFont="1" applyAlignment="1">
      <alignment horizontal="right" wrapText="1"/>
    </xf>
    <xf numFmtId="168" fontId="22" fillId="0" borderId="0" xfId="0" applyNumberFormat="1" applyFont="1" applyAlignment="1">
      <alignment wrapText="1"/>
    </xf>
    <xf numFmtId="0" fontId="22" fillId="0" borderId="0" xfId="0" applyFont="1" applyAlignment="1">
      <alignment horizontal="left" wrapText="1"/>
    </xf>
    <xf numFmtId="0" fontId="12" fillId="0" borderId="0" xfId="17" applyFont="1"/>
    <xf numFmtId="0" fontId="11" fillId="0" borderId="0" xfId="17" applyFont="1" applyAlignment="1">
      <alignment vertical="center" wrapText="1"/>
    </xf>
    <xf numFmtId="0" fontId="22" fillId="0" borderId="0" xfId="17" applyFont="1"/>
    <xf numFmtId="0" fontId="22" fillId="0" borderId="0" xfId="17" applyFont="1" applyAlignment="1">
      <alignment horizontal="center"/>
    </xf>
    <xf numFmtId="0" fontId="22" fillId="0" borderId="0" xfId="17" applyFont="1" applyAlignment="1">
      <alignment horizontal="left"/>
    </xf>
    <xf numFmtId="0" fontId="22" fillId="0" borderId="0" xfId="17" applyFont="1" applyAlignment="1">
      <alignment horizontal="center" wrapText="1"/>
    </xf>
    <xf numFmtId="165" fontId="22" fillId="0" borderId="0" xfId="17" applyNumberFormat="1" applyFont="1" applyAlignment="1">
      <alignment horizontal="right"/>
    </xf>
    <xf numFmtId="165" fontId="22" fillId="0" borderId="0" xfId="17" applyNumberFormat="1" applyFont="1"/>
    <xf numFmtId="0" fontId="12" fillId="0" borderId="5" xfId="17" applyFont="1" applyBorder="1" applyAlignment="1">
      <alignment horizontal="center" vertical="center" wrapText="1"/>
    </xf>
    <xf numFmtId="165" fontId="12" fillId="0" borderId="5" xfId="17" applyNumberFormat="1" applyFont="1" applyBorder="1" applyAlignment="1">
      <alignment horizontal="center" vertical="center" wrapText="1"/>
    </xf>
    <xf numFmtId="0" fontId="12" fillId="0" borderId="5" xfId="17" applyFont="1" applyBorder="1" applyAlignment="1">
      <alignment horizontal="left" vertical="center" wrapText="1"/>
    </xf>
    <xf numFmtId="3" fontId="12" fillId="0" borderId="5" xfId="17" applyNumberFormat="1" applyFont="1" applyBorder="1" applyAlignment="1">
      <alignment horizontal="center" vertical="center" wrapText="1"/>
    </xf>
    <xf numFmtId="0" fontId="12" fillId="0" borderId="0" xfId="17" applyFont="1" applyAlignment="1">
      <alignment vertical="center"/>
    </xf>
    <xf numFmtId="0" fontId="20" fillId="0" borderId="5" xfId="17" applyFont="1" applyBorder="1" applyAlignment="1">
      <alignment horizontal="center" vertical="center" wrapText="1"/>
    </xf>
    <xf numFmtId="3" fontId="20" fillId="0" borderId="5" xfId="17" applyNumberFormat="1" applyFont="1" applyBorder="1" applyAlignment="1">
      <alignment horizontal="left" vertical="center" wrapText="1"/>
    </xf>
    <xf numFmtId="3" fontId="19" fillId="0" borderId="5" xfId="17" applyNumberFormat="1" applyFont="1" applyBorder="1" applyAlignment="1">
      <alignment horizontal="center" vertical="center" wrapText="1"/>
    </xf>
    <xf numFmtId="167" fontId="38" fillId="0" borderId="5" xfId="3" applyNumberFormat="1" applyFont="1" applyFill="1" applyBorder="1" applyAlignment="1">
      <alignment horizontal="center" vertical="center" wrapText="1"/>
    </xf>
    <xf numFmtId="1" fontId="19" fillId="0" borderId="5" xfId="17" applyNumberFormat="1" applyFont="1" applyBorder="1" applyAlignment="1">
      <alignment horizontal="center" vertical="center" wrapText="1"/>
    </xf>
    <xf numFmtId="167" fontId="19" fillId="0" borderId="5" xfId="3" applyNumberFormat="1" applyFont="1" applyFill="1" applyBorder="1" applyAlignment="1">
      <alignment horizontal="center" vertical="center" wrapText="1"/>
    </xf>
    <xf numFmtId="165" fontId="19" fillId="0" borderId="5" xfId="3" applyNumberFormat="1" applyFont="1" applyFill="1" applyBorder="1" applyAlignment="1">
      <alignment horizontal="right" vertical="center" wrapText="1"/>
    </xf>
    <xf numFmtId="165" fontId="19" fillId="0" borderId="5" xfId="17" applyNumberFormat="1" applyFont="1" applyBorder="1" applyAlignment="1">
      <alignment horizontal="center" vertical="center" wrapText="1"/>
    </xf>
    <xf numFmtId="165" fontId="19" fillId="0" borderId="5" xfId="3" applyNumberFormat="1" applyFont="1" applyFill="1" applyBorder="1" applyAlignment="1">
      <alignment horizontal="center" vertical="center" wrapText="1"/>
    </xf>
    <xf numFmtId="0" fontId="22" fillId="0" borderId="5" xfId="17" quotePrefix="1" applyFont="1" applyBorder="1" applyAlignment="1">
      <alignment horizontal="center" vertical="center" wrapText="1"/>
    </xf>
    <xf numFmtId="0" fontId="22" fillId="0" borderId="5" xfId="17" applyFont="1" applyBorder="1" applyAlignment="1">
      <alignment horizontal="center" vertical="center" wrapText="1"/>
    </xf>
    <xf numFmtId="0" fontId="22" fillId="0" borderId="0" xfId="17" applyFont="1" applyAlignment="1">
      <alignment vertical="center"/>
    </xf>
    <xf numFmtId="0" fontId="19" fillId="0" borderId="5" xfId="2" applyFont="1" applyBorder="1" applyAlignment="1">
      <alignment horizontal="center" vertical="center" wrapText="1"/>
    </xf>
    <xf numFmtId="0" fontId="19" fillId="0" borderId="5" xfId="17" applyFont="1" applyBorder="1" applyAlignment="1">
      <alignment horizontal="center" vertical="center" wrapText="1"/>
    </xf>
    <xf numFmtId="3" fontId="19" fillId="0" borderId="5" xfId="3" applyNumberFormat="1" applyFont="1" applyFill="1" applyBorder="1" applyAlignment="1">
      <alignment horizontal="center" vertical="center" wrapText="1"/>
    </xf>
    <xf numFmtId="165" fontId="22" fillId="0" borderId="5" xfId="17" applyNumberFormat="1" applyFont="1" applyBorder="1" applyAlignment="1">
      <alignment horizontal="right" vertical="center" wrapText="1"/>
    </xf>
    <xf numFmtId="3" fontId="19" fillId="0" borderId="5" xfId="17" applyNumberFormat="1" applyFont="1" applyBorder="1" applyAlignment="1">
      <alignment horizontal="left" vertical="center" wrapText="1"/>
    </xf>
    <xf numFmtId="0" fontId="19" fillId="0" borderId="5" xfId="18" applyFont="1" applyBorder="1" applyAlignment="1">
      <alignment horizontal="center" vertical="center" wrapText="1"/>
    </xf>
    <xf numFmtId="165" fontId="38" fillId="0" borderId="5" xfId="3" applyNumberFormat="1" applyFont="1" applyFill="1" applyBorder="1" applyAlignment="1">
      <alignment horizontal="right" vertical="center" wrapText="1"/>
    </xf>
    <xf numFmtId="165" fontId="38" fillId="0" borderId="5" xfId="3" applyNumberFormat="1" applyFont="1" applyFill="1" applyBorder="1" applyAlignment="1">
      <alignment horizontal="center" vertical="center" wrapText="1"/>
    </xf>
    <xf numFmtId="3" fontId="38" fillId="0" borderId="5" xfId="2" applyNumberFormat="1" applyFont="1" applyBorder="1" applyAlignment="1">
      <alignment horizontal="left" vertical="center" wrapText="1"/>
    </xf>
    <xf numFmtId="3" fontId="38" fillId="0" borderId="5" xfId="2" applyNumberFormat="1" applyFont="1" applyBorder="1" applyAlignment="1">
      <alignment horizontal="center" vertical="center" wrapText="1"/>
    </xf>
    <xf numFmtId="165" fontId="22" fillId="0" borderId="5" xfId="17" applyNumberFormat="1" applyFont="1" applyBorder="1" applyAlignment="1">
      <alignment horizontal="center" vertical="center" wrapText="1"/>
    </xf>
    <xf numFmtId="0" fontId="19" fillId="0" borderId="5" xfId="19" applyFont="1" applyBorder="1" applyAlignment="1">
      <alignment horizontal="left" vertical="center" wrapText="1"/>
    </xf>
    <xf numFmtId="0" fontId="19" fillId="0" borderId="5" xfId="19" applyFont="1" applyBorder="1" applyAlignment="1">
      <alignment horizontal="center" vertical="center" wrapText="1"/>
    </xf>
    <xf numFmtId="0" fontId="22" fillId="0" borderId="0" xfId="17" applyFont="1" applyAlignment="1">
      <alignment vertical="center" wrapText="1"/>
    </xf>
    <xf numFmtId="0" fontId="38" fillId="0" borderId="5" xfId="17" applyFont="1" applyBorder="1" applyAlignment="1">
      <alignment horizontal="center" vertical="center" wrapText="1"/>
    </xf>
    <xf numFmtId="0" fontId="20" fillId="0" borderId="0" xfId="0" applyFont="1"/>
    <xf numFmtId="0" fontId="19" fillId="0" borderId="0" xfId="0" applyFont="1"/>
    <xf numFmtId="0" fontId="19" fillId="0" borderId="0" xfId="0" applyFont="1" applyAlignment="1">
      <alignment horizontal="center"/>
    </xf>
    <xf numFmtId="0" fontId="19" fillId="0" borderId="0" xfId="0" applyFont="1" applyAlignment="1">
      <alignment horizontal="center" wrapText="1"/>
    </xf>
    <xf numFmtId="165" fontId="19" fillId="0" borderId="0" xfId="0" applyNumberFormat="1" applyFont="1" applyAlignment="1">
      <alignment horizontal="right"/>
    </xf>
    <xf numFmtId="0" fontId="19" fillId="0" borderId="0" xfId="0" applyFont="1" applyAlignment="1">
      <alignment wrapText="1"/>
    </xf>
    <xf numFmtId="165" fontId="19" fillId="0" borderId="5" xfId="0" applyNumberFormat="1" applyFont="1" applyBorder="1" applyAlignment="1">
      <alignment horizontal="right" vertical="center"/>
    </xf>
    <xf numFmtId="0" fontId="20" fillId="0" borderId="0" xfId="0" applyFont="1" applyAlignment="1">
      <alignment vertical="center"/>
    </xf>
    <xf numFmtId="166" fontId="19" fillId="0" borderId="5" xfId="3" applyNumberFormat="1" applyFont="1" applyFill="1" applyBorder="1" applyAlignment="1">
      <alignment horizontal="right" vertical="center" wrapText="1"/>
    </xf>
    <xf numFmtId="3" fontId="20" fillId="0" borderId="5" xfId="2" applyNumberFormat="1" applyFont="1" applyBorder="1" applyAlignment="1">
      <alignment vertical="center" wrapText="1"/>
    </xf>
    <xf numFmtId="165" fontId="19" fillId="0" borderId="5" xfId="3" applyNumberFormat="1" applyFont="1" applyFill="1" applyBorder="1" applyAlignment="1">
      <alignment horizontal="right" vertical="center"/>
    </xf>
    <xf numFmtId="166" fontId="19" fillId="0" borderId="5" xfId="3" applyNumberFormat="1" applyFont="1" applyFill="1" applyBorder="1" applyAlignment="1">
      <alignment vertical="center" wrapText="1"/>
    </xf>
    <xf numFmtId="3" fontId="19" fillId="0" borderId="5" xfId="2" applyNumberFormat="1" applyFont="1" applyBorder="1" applyAlignment="1">
      <alignment vertical="center" wrapText="1"/>
    </xf>
    <xf numFmtId="0" fontId="12" fillId="0" borderId="0" xfId="27" applyFont="1"/>
    <xf numFmtId="0" fontId="11" fillId="0" borderId="0" xfId="27" applyFont="1" applyAlignment="1">
      <alignment vertical="center" wrapText="1"/>
    </xf>
    <xf numFmtId="0" fontId="22" fillId="0" borderId="0" xfId="27" applyFont="1"/>
    <xf numFmtId="0" fontId="20" fillId="0" borderId="0" xfId="27" applyFont="1" applyAlignment="1">
      <alignment vertical="center" wrapText="1"/>
    </xf>
    <xf numFmtId="0" fontId="19" fillId="0" borderId="0" xfId="27" applyFont="1" applyAlignment="1">
      <alignment horizontal="center"/>
    </xf>
    <xf numFmtId="0" fontId="19" fillId="0" borderId="0" xfId="27" applyFont="1" applyAlignment="1">
      <alignment wrapText="1"/>
    </xf>
    <xf numFmtId="0" fontId="21" fillId="0" borderId="8" xfId="27" applyFont="1" applyBorder="1" applyAlignment="1">
      <alignment wrapText="1"/>
    </xf>
    <xf numFmtId="0" fontId="21" fillId="0" borderId="8" xfId="27" applyFont="1" applyBorder="1" applyAlignment="1">
      <alignment horizontal="center" wrapText="1"/>
    </xf>
    <xf numFmtId="165" fontId="19" fillId="0" borderId="0" xfId="27" applyNumberFormat="1" applyFont="1" applyAlignment="1">
      <alignment horizontal="right" vertical="center"/>
    </xf>
    <xf numFmtId="0" fontId="19" fillId="0" borderId="0" xfId="27" applyFont="1"/>
    <xf numFmtId="0" fontId="20" fillId="0" borderId="1" xfId="27" applyFont="1" applyBorder="1" applyAlignment="1">
      <alignment horizontal="center" vertical="center" wrapText="1"/>
    </xf>
    <xf numFmtId="0" fontId="20" fillId="0" borderId="5" xfId="27" applyFont="1" applyBorder="1" applyAlignment="1">
      <alignment horizontal="center" vertical="center"/>
    </xf>
    <xf numFmtId="165" fontId="20" fillId="0" borderId="5" xfId="27" applyNumberFormat="1" applyFont="1" applyBorder="1" applyAlignment="1">
      <alignment horizontal="center" vertical="center" wrapText="1"/>
    </xf>
    <xf numFmtId="0" fontId="21" fillId="0" borderId="5" xfId="27" quotePrefix="1" applyFont="1" applyBorder="1" applyAlignment="1">
      <alignment horizontal="center" vertical="center"/>
    </xf>
    <xf numFmtId="0" fontId="21" fillId="0" borderId="5" xfId="27" quotePrefix="1" applyFont="1" applyBorder="1" applyAlignment="1">
      <alignment horizontal="center" vertical="center" wrapText="1"/>
    </xf>
    <xf numFmtId="0" fontId="21" fillId="0" borderId="0" xfId="27" applyFont="1" applyAlignment="1">
      <alignment horizontal="center" vertical="center"/>
    </xf>
    <xf numFmtId="0" fontId="27" fillId="0" borderId="0" xfId="27" applyFont="1" applyAlignment="1">
      <alignment horizontal="center" vertical="center"/>
    </xf>
    <xf numFmtId="0" fontId="20" fillId="0" borderId="5" xfId="27" quotePrefix="1" applyFont="1" applyBorder="1" applyAlignment="1">
      <alignment horizontal="center" vertical="center" wrapText="1"/>
    </xf>
    <xf numFmtId="0" fontId="21" fillId="0" borderId="1" xfId="27" quotePrefix="1" applyFont="1" applyBorder="1" applyAlignment="1">
      <alignment horizontal="center" vertical="center"/>
    </xf>
    <xf numFmtId="0" fontId="20" fillId="2" borderId="5" xfId="27" applyFont="1" applyFill="1" applyBorder="1" applyAlignment="1">
      <alignment horizontal="center" vertical="center"/>
    </xf>
    <xf numFmtId="0" fontId="20" fillId="2" borderId="5" xfId="27" applyFont="1" applyFill="1" applyBorder="1" applyAlignment="1">
      <alignment vertical="center" wrapText="1"/>
    </xf>
    <xf numFmtId="165" fontId="20" fillId="2" borderId="5" xfId="27" applyNumberFormat="1" applyFont="1" applyFill="1" applyBorder="1" applyAlignment="1">
      <alignment horizontal="right" vertical="center"/>
    </xf>
    <xf numFmtId="0" fontId="20" fillId="2" borderId="5" xfId="27" applyFont="1" applyFill="1" applyBorder="1" applyAlignment="1">
      <alignment vertical="center"/>
    </xf>
    <xf numFmtId="0" fontId="19" fillId="2" borderId="5" xfId="27" applyFont="1" applyFill="1" applyBorder="1" applyAlignment="1">
      <alignment horizontal="center" vertical="center" wrapText="1"/>
    </xf>
    <xf numFmtId="0" fontId="19" fillId="2" borderId="1" xfId="27" applyFont="1" applyFill="1" applyBorder="1" applyAlignment="1">
      <alignment horizontal="center" vertical="center" wrapText="1"/>
    </xf>
    <xf numFmtId="165" fontId="19" fillId="2" borderId="5" xfId="27" quotePrefix="1" applyNumberFormat="1" applyFont="1" applyFill="1" applyBorder="1" applyAlignment="1">
      <alignment horizontal="right" vertical="center"/>
    </xf>
    <xf numFmtId="165" fontId="19" fillId="2" borderId="5" xfId="27" applyNumberFormat="1" applyFont="1" applyFill="1" applyBorder="1" applyAlignment="1">
      <alignment horizontal="right" vertical="center"/>
    </xf>
    <xf numFmtId="0" fontId="29" fillId="2" borderId="5" xfId="27" applyFont="1" applyFill="1" applyBorder="1" applyAlignment="1">
      <alignment horizontal="center" vertical="center" wrapText="1"/>
    </xf>
    <xf numFmtId="0" fontId="19" fillId="2" borderId="5" xfId="27" quotePrefix="1" applyFont="1" applyFill="1" applyBorder="1" applyAlignment="1">
      <alignment horizontal="center" vertical="center" wrapText="1"/>
    </xf>
    <xf numFmtId="0" fontId="19" fillId="2" borderId="5" xfId="27" applyFont="1" applyFill="1" applyBorder="1" applyAlignment="1">
      <alignment vertical="center"/>
    </xf>
    <xf numFmtId="0" fontId="19" fillId="2" borderId="0" xfId="27" applyFont="1" applyFill="1" applyAlignment="1">
      <alignment vertical="center"/>
    </xf>
    <xf numFmtId="0" fontId="13" fillId="2" borderId="0" xfId="27" applyFont="1" applyFill="1" applyAlignment="1">
      <alignment vertical="center"/>
    </xf>
    <xf numFmtId="0" fontId="19" fillId="2" borderId="5" xfId="27" applyFont="1" applyFill="1" applyBorder="1" applyAlignment="1">
      <alignment horizontal="center" vertical="center"/>
    </xf>
    <xf numFmtId="0" fontId="19" fillId="2" borderId="5" xfId="27" applyFont="1" applyFill="1" applyBorder="1" applyAlignment="1">
      <alignment vertical="center" wrapText="1"/>
    </xf>
    <xf numFmtId="0" fontId="19" fillId="2" borderId="5" xfId="27" applyFont="1" applyFill="1" applyBorder="1" applyAlignment="1" applyProtection="1">
      <alignment horizontal="left" vertical="center" wrapText="1"/>
      <protection locked="0"/>
    </xf>
    <xf numFmtId="165" fontId="19" fillId="2" borderId="5" xfId="3" applyNumberFormat="1" applyFont="1" applyFill="1" applyBorder="1" applyAlignment="1">
      <alignment horizontal="right" vertical="center" wrapText="1"/>
    </xf>
    <xf numFmtId="0" fontId="29" fillId="2" borderId="5" xfId="27" applyFont="1" applyFill="1" applyBorder="1" applyAlignment="1" applyProtection="1">
      <alignment horizontal="left" vertical="center" wrapText="1"/>
      <protection locked="0"/>
    </xf>
    <xf numFmtId="165" fontId="19" fillId="2" borderId="5" xfId="27" applyNumberFormat="1" applyFont="1" applyFill="1" applyBorder="1" applyAlignment="1" applyProtection="1">
      <alignment horizontal="right" vertical="center" wrapText="1"/>
      <protection locked="0"/>
    </xf>
    <xf numFmtId="0" fontId="19" fillId="2" borderId="1" xfId="27" applyFont="1" applyFill="1" applyBorder="1" applyAlignment="1">
      <alignment vertical="center" wrapText="1"/>
    </xf>
    <xf numFmtId="0" fontId="29" fillId="2" borderId="6" xfId="27" applyFont="1" applyFill="1" applyBorder="1" applyAlignment="1">
      <alignment horizontal="center" vertical="center" wrapText="1"/>
    </xf>
    <xf numFmtId="0" fontId="29" fillId="2" borderId="5" xfId="27" applyFont="1" applyFill="1" applyBorder="1" applyAlignment="1">
      <alignment vertical="center" wrapText="1"/>
    </xf>
    <xf numFmtId="166" fontId="19" fillId="2" borderId="5" xfId="1" applyNumberFormat="1" applyFont="1" applyFill="1" applyBorder="1" applyAlignment="1">
      <alignment vertical="center"/>
    </xf>
    <xf numFmtId="0" fontId="19" fillId="0" borderId="5" xfId="27" applyFont="1" applyBorder="1" applyAlignment="1">
      <alignment horizontal="center" vertical="center" wrapText="1"/>
    </xf>
    <xf numFmtId="165" fontId="19" fillId="2" borderId="0" xfId="27" applyNumberFormat="1" applyFont="1" applyFill="1" applyAlignment="1">
      <alignment horizontal="right" vertical="center"/>
    </xf>
    <xf numFmtId="0" fontId="20" fillId="2" borderId="6" xfId="27" applyFont="1" applyFill="1" applyBorder="1" applyAlignment="1">
      <alignment horizontal="center" vertical="center" wrapText="1"/>
    </xf>
    <xf numFmtId="165" fontId="19" fillId="2" borderId="5" xfId="27" applyNumberFormat="1" applyFont="1" applyFill="1" applyBorder="1" applyAlignment="1">
      <alignment horizontal="right" vertical="center" wrapText="1"/>
    </xf>
    <xf numFmtId="0" fontId="44" fillId="2" borderId="5" xfId="27" applyFont="1" applyFill="1" applyBorder="1" applyAlignment="1">
      <alignment horizontal="center" vertical="center"/>
    </xf>
    <xf numFmtId="0" fontId="44" fillId="2" borderId="5" xfId="27" applyFont="1" applyFill="1" applyBorder="1" applyAlignment="1">
      <alignment vertical="center" wrapText="1"/>
    </xf>
    <xf numFmtId="0" fontId="45" fillId="2" borderId="5" xfId="27" applyFont="1" applyFill="1" applyBorder="1" applyAlignment="1">
      <alignment horizontal="center" vertical="center" wrapText="1"/>
    </xf>
    <xf numFmtId="0" fontId="45" fillId="2" borderId="5" xfId="27" applyFont="1" applyFill="1" applyBorder="1" applyAlignment="1">
      <alignment horizontal="center" vertical="center"/>
    </xf>
    <xf numFmtId="166" fontId="45" fillId="2" borderId="5" xfId="1" applyNumberFormat="1" applyFont="1" applyFill="1" applyBorder="1" applyAlignment="1">
      <alignment vertical="center"/>
    </xf>
    <xf numFmtId="166" fontId="45" fillId="2" borderId="5" xfId="1" applyNumberFormat="1" applyFont="1" applyFill="1" applyBorder="1" applyAlignment="1">
      <alignment horizontal="right" vertical="center" wrapText="1"/>
    </xf>
    <xf numFmtId="0" fontId="45" fillId="2" borderId="6" xfId="27" applyFont="1" applyFill="1" applyBorder="1" applyAlignment="1">
      <alignment horizontal="center" vertical="center" wrapText="1"/>
    </xf>
    <xf numFmtId="0" fontId="45" fillId="2" borderId="5" xfId="27" applyFont="1" applyFill="1" applyBorder="1" applyAlignment="1">
      <alignment vertical="center" wrapText="1"/>
    </xf>
    <xf numFmtId="0" fontId="45" fillId="2" borderId="5" xfId="27" applyFont="1" applyFill="1" applyBorder="1" applyAlignment="1">
      <alignment vertical="center"/>
    </xf>
    <xf numFmtId="0" fontId="45" fillId="2" borderId="0" xfId="27" applyFont="1" applyFill="1" applyAlignment="1">
      <alignment vertical="center"/>
    </xf>
    <xf numFmtId="0" fontId="46" fillId="2" borderId="0" xfId="27" applyFont="1" applyFill="1" applyAlignment="1">
      <alignment vertical="center"/>
    </xf>
    <xf numFmtId="0" fontId="22" fillId="0" borderId="0" xfId="27" applyFont="1" applyAlignment="1">
      <alignment horizontal="center"/>
    </xf>
    <xf numFmtId="0" fontId="22" fillId="0" borderId="0" xfId="27" applyFont="1" applyAlignment="1">
      <alignment wrapText="1"/>
    </xf>
    <xf numFmtId="0" fontId="22" fillId="0" borderId="0" xfId="27" applyFont="1" applyAlignment="1">
      <alignment horizontal="center" wrapText="1"/>
    </xf>
    <xf numFmtId="165" fontId="22" fillId="0" borderId="0" xfId="27" applyNumberFormat="1" applyFont="1" applyAlignment="1">
      <alignment horizontal="right" vertical="center"/>
    </xf>
    <xf numFmtId="0" fontId="20" fillId="2" borderId="1" xfId="27" applyFont="1" applyFill="1" applyBorder="1" applyAlignment="1">
      <alignment horizontal="center" vertical="center" wrapText="1"/>
    </xf>
    <xf numFmtId="165" fontId="20" fillId="2" borderId="1" xfId="27" applyNumberFormat="1" applyFont="1" applyFill="1" applyBorder="1" applyAlignment="1">
      <alignment horizontal="right" vertical="center" wrapText="1"/>
    </xf>
    <xf numFmtId="165" fontId="20" fillId="0" borderId="5" xfId="0" applyNumberFormat="1" applyFont="1" applyBorder="1" applyAlignment="1">
      <alignment horizontal="center" vertical="center" wrapText="1"/>
    </xf>
    <xf numFmtId="0" fontId="8" fillId="2" borderId="0" xfId="0" applyFont="1" applyFill="1" applyAlignment="1">
      <alignment horizontal="center" vertical="center" wrapText="1"/>
    </xf>
    <xf numFmtId="0" fontId="8" fillId="2" borderId="0" xfId="0" applyFont="1" applyFill="1" applyAlignment="1">
      <alignment horizontal="left" vertical="center" wrapText="1"/>
    </xf>
    <xf numFmtId="3" fontId="11" fillId="2" borderId="5" xfId="0" applyNumberFormat="1" applyFont="1" applyFill="1" applyBorder="1" applyAlignment="1">
      <alignment horizontal="center" vertical="center" wrapText="1"/>
    </xf>
    <xf numFmtId="165" fontId="11" fillId="2" borderId="5" xfId="0" applyNumberFormat="1" applyFont="1" applyFill="1" applyBorder="1" applyAlignment="1">
      <alignment horizontal="right" vertical="center" wrapText="1"/>
    </xf>
    <xf numFmtId="3" fontId="19" fillId="2" borderId="5" xfId="2" applyNumberFormat="1" applyFont="1" applyFill="1" applyBorder="1" applyAlignment="1">
      <alignment horizontal="center" vertical="center" wrapText="1"/>
    </xf>
    <xf numFmtId="165" fontId="19" fillId="2" borderId="5" xfId="0" applyNumberFormat="1" applyFont="1" applyFill="1" applyBorder="1" applyAlignment="1">
      <alignment horizontal="center" vertical="center" wrapText="1"/>
    </xf>
    <xf numFmtId="3" fontId="20" fillId="2" borderId="5" xfId="2" applyNumberFormat="1" applyFont="1" applyFill="1" applyBorder="1" applyAlignment="1">
      <alignment horizontal="center" vertical="center" wrapText="1"/>
    </xf>
    <xf numFmtId="165" fontId="20" fillId="2" borderId="5" xfId="0" applyNumberFormat="1" applyFont="1" applyFill="1" applyBorder="1" applyAlignment="1">
      <alignment horizontal="center" vertical="center" wrapText="1"/>
    </xf>
    <xf numFmtId="0" fontId="20" fillId="2" borderId="5" xfId="0" applyFont="1" applyFill="1" applyBorder="1" applyAlignment="1">
      <alignment horizontal="left" vertical="center" wrapText="1"/>
    </xf>
    <xf numFmtId="0" fontId="19" fillId="2" borderId="5" xfId="0" applyFont="1" applyFill="1" applyBorder="1" applyAlignment="1">
      <alignment horizontal="center" vertical="center" wrapText="1"/>
    </xf>
    <xf numFmtId="166" fontId="20" fillId="2" borderId="5" xfId="1" applyNumberFormat="1" applyFont="1" applyFill="1" applyBorder="1" applyAlignment="1">
      <alignment horizontal="right" vertical="center" wrapText="1"/>
    </xf>
    <xf numFmtId="0" fontId="19" fillId="2" borderId="5" xfId="0" applyFont="1" applyFill="1" applyBorder="1" applyAlignment="1">
      <alignment vertical="center" wrapText="1"/>
    </xf>
    <xf numFmtId="165" fontId="20" fillId="2" borderId="5" xfId="0" applyNumberFormat="1" applyFont="1" applyFill="1" applyBorder="1" applyAlignment="1">
      <alignment vertical="center" wrapText="1"/>
    </xf>
    <xf numFmtId="165" fontId="19" fillId="2" borderId="5" xfId="0" applyNumberFormat="1" applyFont="1" applyFill="1" applyBorder="1" applyAlignment="1">
      <alignment vertical="center" wrapText="1"/>
    </xf>
    <xf numFmtId="166" fontId="19" fillId="2" borderId="5" xfId="1" applyNumberFormat="1" applyFont="1" applyFill="1" applyBorder="1" applyAlignment="1">
      <alignment vertical="center" wrapText="1"/>
    </xf>
    <xf numFmtId="3" fontId="11" fillId="2" borderId="5" xfId="2" applyNumberFormat="1" applyFont="1" applyFill="1" applyBorder="1" applyAlignment="1">
      <alignment horizontal="left" vertical="center" wrapText="1"/>
    </xf>
    <xf numFmtId="3" fontId="13" fillId="2" borderId="5" xfId="2" applyNumberFormat="1" applyFont="1" applyFill="1" applyBorder="1" applyAlignment="1">
      <alignment horizontal="center" vertical="center" wrapText="1"/>
    </xf>
    <xf numFmtId="165" fontId="13" fillId="2" borderId="5" xfId="0" applyNumberFormat="1" applyFont="1" applyFill="1" applyBorder="1" applyAlignment="1">
      <alignment horizontal="center" vertical="center" wrapText="1"/>
    </xf>
    <xf numFmtId="0" fontId="11" fillId="2" borderId="0" xfId="0" applyFont="1" applyFill="1" applyAlignment="1">
      <alignment vertical="center" wrapText="1"/>
    </xf>
    <xf numFmtId="3" fontId="13" fillId="2" borderId="5" xfId="2" applyNumberFormat="1" applyFont="1" applyFill="1" applyBorder="1" applyAlignment="1">
      <alignment horizontal="left" vertical="center" wrapText="1"/>
    </xf>
    <xf numFmtId="3" fontId="15" fillId="2" borderId="5" xfId="2" applyNumberFormat="1" applyFont="1" applyFill="1" applyBorder="1" applyAlignment="1">
      <alignment horizontal="center" vertical="center" wrapText="1"/>
    </xf>
    <xf numFmtId="166" fontId="13" fillId="2" borderId="1" xfId="3" applyNumberFormat="1" applyFont="1" applyFill="1" applyBorder="1" applyAlignment="1">
      <alignment horizontal="right" vertical="center" wrapText="1"/>
    </xf>
    <xf numFmtId="0" fontId="13" fillId="2" borderId="0" xfId="0" applyFont="1" applyFill="1" applyAlignment="1">
      <alignment vertical="center" wrapText="1"/>
    </xf>
    <xf numFmtId="3" fontId="11" fillId="2" borderId="5" xfId="2" applyNumberFormat="1" applyFont="1" applyFill="1" applyBorder="1" applyAlignment="1">
      <alignment horizontal="center" vertical="center" wrapText="1"/>
    </xf>
    <xf numFmtId="165" fontId="11" fillId="2" borderId="5" xfId="0" applyNumberFormat="1" applyFont="1" applyFill="1" applyBorder="1" applyAlignment="1">
      <alignment horizontal="center" vertical="center" wrapText="1"/>
    </xf>
    <xf numFmtId="166" fontId="13" fillId="2" borderId="5" xfId="3" applyNumberFormat="1" applyFont="1" applyFill="1" applyBorder="1" applyAlignment="1">
      <alignment vertical="center" wrapText="1"/>
    </xf>
    <xf numFmtId="3" fontId="13" fillId="2" borderId="5" xfId="0" applyNumberFormat="1" applyFont="1" applyFill="1" applyBorder="1" applyAlignment="1">
      <alignment horizontal="left" vertical="center" wrapText="1"/>
    </xf>
    <xf numFmtId="3" fontId="13" fillId="2" borderId="5" xfId="2" applyNumberFormat="1" applyFont="1" applyFill="1" applyBorder="1" applyAlignment="1">
      <alignment vertical="center" wrapText="1"/>
    </xf>
    <xf numFmtId="165" fontId="13" fillId="2" borderId="5" xfId="2" applyNumberFormat="1" applyFont="1" applyFill="1" applyBorder="1" applyAlignment="1">
      <alignment vertical="center" wrapText="1"/>
    </xf>
    <xf numFmtId="165" fontId="13" fillId="2" borderId="5" xfId="0" applyNumberFormat="1" applyFont="1" applyFill="1" applyBorder="1" applyAlignment="1">
      <alignment vertical="center" wrapText="1"/>
    </xf>
    <xf numFmtId="167" fontId="13" fillId="2" borderId="5" xfId="3" applyNumberFormat="1" applyFont="1" applyFill="1" applyBorder="1" applyAlignment="1">
      <alignment vertical="center" wrapText="1"/>
    </xf>
    <xf numFmtId="165" fontId="11" fillId="2" borderId="5" xfId="2" applyNumberFormat="1" applyFont="1" applyFill="1" applyBorder="1" applyAlignment="1">
      <alignment horizontal="center" vertical="center" wrapText="1"/>
    </xf>
    <xf numFmtId="166" fontId="13" fillId="2" borderId="7" xfId="3" applyNumberFormat="1" applyFont="1" applyFill="1" applyBorder="1" applyAlignment="1">
      <alignment vertical="center" wrapText="1"/>
    </xf>
    <xf numFmtId="166" fontId="13" fillId="2" borderId="6" xfId="3" applyNumberFormat="1" applyFont="1" applyFill="1" applyBorder="1" applyAlignment="1">
      <alignment horizontal="center" vertical="center" wrapText="1"/>
    </xf>
    <xf numFmtId="166" fontId="13" fillId="2" borderId="5" xfId="1" applyNumberFormat="1" applyFont="1" applyFill="1" applyBorder="1" applyAlignment="1">
      <alignment vertical="center" wrapText="1"/>
    </xf>
    <xf numFmtId="4" fontId="13" fillId="2" borderId="5" xfId="4" applyNumberFormat="1" applyFont="1" applyFill="1" applyBorder="1" applyAlignment="1">
      <alignment horizontal="center" vertical="center" wrapText="1"/>
    </xf>
    <xf numFmtId="0" fontId="13" fillId="2" borderId="5" xfId="5" applyFont="1" applyFill="1" applyBorder="1" applyAlignment="1">
      <alignment horizontal="center" vertical="center" wrapText="1"/>
    </xf>
    <xf numFmtId="3" fontId="13" fillId="2" borderId="5" xfId="0" applyNumberFormat="1" applyFont="1" applyFill="1" applyBorder="1" applyAlignment="1">
      <alignment horizontal="center" vertical="center" wrapText="1"/>
    </xf>
    <xf numFmtId="165" fontId="11" fillId="2" borderId="5" xfId="0" applyNumberFormat="1" applyFont="1" applyFill="1" applyBorder="1" applyAlignment="1">
      <alignment vertical="center" wrapText="1"/>
    </xf>
    <xf numFmtId="167" fontId="13" fillId="2" borderId="5" xfId="1" applyNumberFormat="1" applyFont="1" applyFill="1" applyBorder="1" applyAlignment="1">
      <alignment horizontal="right" vertical="center" wrapText="1"/>
    </xf>
    <xf numFmtId="0" fontId="13" fillId="2" borderId="5" xfId="0" applyFont="1" applyFill="1" applyBorder="1" applyAlignment="1">
      <alignment vertical="center"/>
    </xf>
    <xf numFmtId="3" fontId="11" fillId="2" borderId="5" xfId="0" applyNumberFormat="1" applyFont="1" applyFill="1" applyBorder="1" applyAlignment="1">
      <alignment horizontal="left" vertical="center" wrapText="1"/>
    </xf>
    <xf numFmtId="166" fontId="20" fillId="2" borderId="5" xfId="3" applyNumberFormat="1" applyFont="1" applyFill="1" applyBorder="1" applyAlignment="1">
      <alignment vertical="center" wrapText="1"/>
    </xf>
    <xf numFmtId="166" fontId="20" fillId="2" borderId="5" xfId="3" applyNumberFormat="1" applyFont="1" applyFill="1" applyBorder="1" applyAlignment="1">
      <alignment horizontal="right" vertical="center" wrapText="1"/>
    </xf>
    <xf numFmtId="0" fontId="20" fillId="2" borderId="5" xfId="0" applyFont="1" applyFill="1" applyBorder="1" applyAlignment="1">
      <alignment horizontal="center" vertical="center" wrapText="1"/>
    </xf>
    <xf numFmtId="3" fontId="19" fillId="2" borderId="5" xfId="2" applyNumberFormat="1" applyFont="1" applyFill="1" applyBorder="1" applyAlignment="1">
      <alignment horizontal="left" vertical="center" wrapText="1"/>
    </xf>
    <xf numFmtId="166" fontId="19" fillId="2" borderId="5" xfId="3" applyNumberFormat="1" applyFont="1" applyFill="1" applyBorder="1" applyAlignment="1">
      <alignment horizontal="right" vertical="center" wrapText="1"/>
    </xf>
    <xf numFmtId="166" fontId="19" fillId="2" borderId="5" xfId="3" applyNumberFormat="1" applyFont="1" applyFill="1" applyBorder="1" applyAlignment="1">
      <alignment horizontal="center" vertical="center" wrapText="1"/>
    </xf>
    <xf numFmtId="166" fontId="19" fillId="2" borderId="5" xfId="3" applyNumberFormat="1" applyFont="1" applyFill="1" applyBorder="1" applyAlignment="1">
      <alignment vertical="center" wrapText="1"/>
    </xf>
    <xf numFmtId="3" fontId="20" fillId="2" borderId="5" xfId="0" applyNumberFormat="1" applyFont="1" applyFill="1" applyBorder="1" applyAlignment="1">
      <alignment horizontal="center" vertical="center" wrapText="1"/>
    </xf>
    <xf numFmtId="3" fontId="19" fillId="2" borderId="5" xfId="0" applyNumberFormat="1" applyFont="1" applyFill="1" applyBorder="1" applyAlignment="1">
      <alignment horizontal="center" vertical="center" wrapText="1"/>
    </xf>
    <xf numFmtId="3" fontId="20" fillId="2" borderId="5" xfId="0" quotePrefix="1" applyNumberFormat="1" applyFont="1" applyFill="1" applyBorder="1" applyAlignment="1">
      <alignment horizontal="center" vertical="center" wrapText="1"/>
    </xf>
    <xf numFmtId="3" fontId="19" fillId="2" borderId="5" xfId="0" quotePrefix="1" applyNumberFormat="1" applyFont="1" applyFill="1" applyBorder="1" applyAlignment="1">
      <alignment horizontal="center" vertical="center" wrapText="1"/>
    </xf>
    <xf numFmtId="3" fontId="11" fillId="2" borderId="5" xfId="0" quotePrefix="1" applyNumberFormat="1" applyFont="1" applyFill="1" applyBorder="1" applyAlignment="1">
      <alignment horizontal="center" vertical="center" wrapText="1"/>
    </xf>
    <xf numFmtId="3" fontId="20" fillId="2" borderId="5" xfId="2" applyNumberFormat="1" applyFont="1" applyFill="1" applyBorder="1" applyAlignment="1">
      <alignment horizontal="left" vertical="center" wrapText="1"/>
    </xf>
    <xf numFmtId="3" fontId="20" fillId="2" borderId="5" xfId="0" applyNumberFormat="1" applyFont="1" applyFill="1" applyBorder="1" applyAlignment="1">
      <alignment horizontal="left" vertical="center" wrapText="1"/>
    </xf>
    <xf numFmtId="165" fontId="19" fillId="2" borderId="5" xfId="3" applyNumberFormat="1" applyFont="1" applyFill="1" applyBorder="1" applyAlignment="1">
      <alignment horizontal="right" vertical="center"/>
    </xf>
    <xf numFmtId="0" fontId="20" fillId="0" borderId="5" xfId="21" applyFont="1" applyBorder="1" applyAlignment="1">
      <alignment horizontal="left" vertical="center"/>
    </xf>
    <xf numFmtId="165" fontId="38" fillId="2" borderId="5" xfId="3" applyNumberFormat="1" applyFont="1" applyFill="1" applyBorder="1" applyAlignment="1">
      <alignment horizontal="right" vertical="center" wrapText="1"/>
    </xf>
    <xf numFmtId="165" fontId="12" fillId="2" borderId="5" xfId="17" applyNumberFormat="1" applyFont="1" applyFill="1" applyBorder="1" applyAlignment="1">
      <alignment horizontal="right" vertical="center" wrapText="1"/>
    </xf>
    <xf numFmtId="165" fontId="12" fillId="2" borderId="5" xfId="17" applyNumberFormat="1" applyFont="1" applyFill="1" applyBorder="1" applyAlignment="1">
      <alignment horizontal="center" vertical="center" wrapText="1"/>
    </xf>
    <xf numFmtId="165" fontId="22" fillId="2" borderId="0" xfId="17" applyNumberFormat="1" applyFont="1" applyFill="1" applyAlignment="1">
      <alignment horizontal="right"/>
    </xf>
    <xf numFmtId="165" fontId="50" fillId="2" borderId="5" xfId="0" applyNumberFormat="1" applyFont="1" applyFill="1" applyBorder="1" applyAlignment="1">
      <alignment horizontal="center" vertical="center" wrapText="1"/>
    </xf>
    <xf numFmtId="0" fontId="50" fillId="2" borderId="5" xfId="0" applyFont="1" applyFill="1" applyBorder="1" applyAlignment="1">
      <alignment horizontal="center" vertical="center" wrapText="1"/>
    </xf>
    <xf numFmtId="165" fontId="19" fillId="2" borderId="0" xfId="0" applyNumberFormat="1" applyFont="1" applyFill="1" applyAlignment="1">
      <alignment horizontal="right" vertical="center"/>
    </xf>
    <xf numFmtId="165" fontId="19" fillId="2" borderId="5" xfId="0" applyNumberFormat="1" applyFont="1" applyFill="1" applyBorder="1" applyAlignment="1">
      <alignment horizontal="right" vertical="center"/>
    </xf>
    <xf numFmtId="165" fontId="20" fillId="2" borderId="5" xfId="0" applyNumberFormat="1" applyFont="1" applyFill="1" applyBorder="1" applyAlignment="1">
      <alignment horizontal="right" vertical="center" wrapText="1"/>
    </xf>
    <xf numFmtId="165" fontId="19" fillId="2" borderId="0" xfId="0" applyNumberFormat="1" applyFont="1" applyFill="1" applyAlignment="1">
      <alignment horizontal="right"/>
    </xf>
    <xf numFmtId="0" fontId="19" fillId="0" borderId="5" xfId="0" applyFont="1" applyBorder="1"/>
    <xf numFmtId="165" fontId="22" fillId="2" borderId="0" xfId="0" applyNumberFormat="1" applyFont="1" applyFill="1" applyAlignment="1">
      <alignment horizontal="right" wrapText="1"/>
    </xf>
    <xf numFmtId="165" fontId="19" fillId="2" borderId="5" xfId="10" applyNumberFormat="1" applyFont="1" applyFill="1" applyBorder="1" applyAlignment="1">
      <alignment horizontal="right" vertical="center" wrapText="1"/>
    </xf>
    <xf numFmtId="165" fontId="19" fillId="2" borderId="5" xfId="0" applyNumberFormat="1" applyFont="1" applyFill="1" applyBorder="1" applyAlignment="1">
      <alignment horizontal="right" vertical="center" wrapText="1"/>
    </xf>
    <xf numFmtId="165" fontId="19" fillId="2" borderId="5" xfId="0" quotePrefix="1" applyNumberFormat="1" applyFont="1" applyFill="1" applyBorder="1" applyAlignment="1">
      <alignment horizontal="right" vertical="center" wrapText="1"/>
    </xf>
    <xf numFmtId="165" fontId="13" fillId="2" borderId="0" xfId="0" applyNumberFormat="1" applyFont="1" applyFill="1" applyAlignment="1">
      <alignment horizontal="right" vertical="center" wrapText="1"/>
    </xf>
    <xf numFmtId="0" fontId="22" fillId="0" borderId="5" xfId="0" applyFont="1" applyBorder="1" applyAlignment="1">
      <alignment horizontal="center" vertical="center" wrapText="1"/>
    </xf>
    <xf numFmtId="0" fontId="22" fillId="0" borderId="5" xfId="0" applyFont="1" applyBorder="1" applyAlignment="1">
      <alignment horizontal="center" wrapText="1"/>
    </xf>
    <xf numFmtId="0" fontId="22" fillId="0" borderId="5" xfId="0" applyFont="1" applyBorder="1" applyAlignment="1">
      <alignment horizontal="left" wrapText="1"/>
    </xf>
    <xf numFmtId="0" fontId="22" fillId="0" borderId="5" xfId="0" quotePrefix="1" applyFont="1" applyBorder="1" applyAlignment="1">
      <alignment horizontal="center" wrapText="1"/>
    </xf>
    <xf numFmtId="0" fontId="19" fillId="0" borderId="5" xfId="0" applyFont="1" applyBorder="1" applyAlignment="1">
      <alignment horizontal="center" wrapText="1"/>
    </xf>
    <xf numFmtId="0" fontId="19" fillId="0" borderId="5" xfId="48" applyFont="1" applyBorder="1" applyAlignment="1">
      <alignment horizontal="center" vertical="center" wrapText="1"/>
    </xf>
    <xf numFmtId="166" fontId="19" fillId="0" borderId="5" xfId="28" applyNumberFormat="1" applyFont="1" applyFill="1" applyBorder="1" applyAlignment="1">
      <alignment horizontal="center" vertical="center" wrapText="1"/>
    </xf>
    <xf numFmtId="0" fontId="19" fillId="0" borderId="5" xfId="48" applyFont="1" applyBorder="1" applyAlignment="1">
      <alignment vertical="center" wrapText="1"/>
    </xf>
    <xf numFmtId="166" fontId="19" fillId="2" borderId="1" xfId="1" applyNumberFormat="1" applyFont="1" applyFill="1" applyBorder="1" applyAlignment="1">
      <alignment horizontal="center" vertical="center" wrapText="1"/>
    </xf>
    <xf numFmtId="166" fontId="19" fillId="2" borderId="7" xfId="1" applyNumberFormat="1" applyFont="1" applyFill="1" applyBorder="1" applyAlignment="1">
      <alignment horizontal="center" vertical="center" wrapText="1"/>
    </xf>
    <xf numFmtId="166" fontId="19" fillId="2" borderId="6" xfId="1"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9" fillId="2" borderId="0" xfId="0" applyFont="1" applyFill="1" applyAlignment="1">
      <alignment horizontal="center" vertical="center" wrapText="1"/>
    </xf>
    <xf numFmtId="0" fontId="10"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166" fontId="19" fillId="2" borderId="1" xfId="3" applyNumberFormat="1" applyFont="1" applyFill="1" applyBorder="1" applyAlignment="1">
      <alignment horizontal="center" vertical="center" wrapText="1"/>
    </xf>
    <xf numFmtId="166" fontId="19" fillId="2" borderId="6" xfId="3" applyNumberFormat="1" applyFont="1" applyFill="1" applyBorder="1" applyAlignment="1">
      <alignment horizontal="center" vertical="center" wrapText="1"/>
    </xf>
    <xf numFmtId="166" fontId="13" fillId="2" borderId="1" xfId="1" applyNumberFormat="1" applyFont="1" applyFill="1" applyBorder="1" applyAlignment="1">
      <alignment horizontal="center" vertical="center" wrapText="1"/>
    </xf>
    <xf numFmtId="166" fontId="13" fillId="2" borderId="7" xfId="1" applyNumberFormat="1" applyFont="1" applyFill="1" applyBorder="1" applyAlignment="1">
      <alignment horizontal="center" vertical="center" wrapText="1"/>
    </xf>
    <xf numFmtId="166" fontId="13" fillId="2" borderId="6" xfId="1" applyNumberFormat="1" applyFont="1" applyFill="1" applyBorder="1" applyAlignment="1">
      <alignment horizontal="center" vertical="center" wrapText="1"/>
    </xf>
    <xf numFmtId="166" fontId="13" fillId="2" borderId="1" xfId="3" applyNumberFormat="1" applyFont="1" applyFill="1" applyBorder="1" applyAlignment="1">
      <alignment horizontal="center" vertical="center" wrapText="1"/>
    </xf>
    <xf numFmtId="166" fontId="13" fillId="2" borderId="7" xfId="3" applyNumberFormat="1" applyFont="1" applyFill="1" applyBorder="1" applyAlignment="1">
      <alignment horizontal="center" vertical="center" wrapText="1"/>
    </xf>
    <xf numFmtId="166" fontId="13" fillId="2" borderId="6" xfId="3" applyNumberFormat="1" applyFont="1" applyFill="1" applyBorder="1" applyAlignment="1">
      <alignment horizontal="center" vertical="center" wrapText="1"/>
    </xf>
    <xf numFmtId="0" fontId="11" fillId="0" borderId="5" xfId="0" applyFont="1" applyBorder="1" applyAlignment="1">
      <alignment horizontal="center" vertical="center" wrapText="1"/>
    </xf>
    <xf numFmtId="168" fontId="19" fillId="0" borderId="1" xfId="0" applyNumberFormat="1" applyFont="1" applyBorder="1" applyAlignment="1">
      <alignment horizontal="center" vertical="center" wrapText="1"/>
    </xf>
    <xf numFmtId="168" fontId="19" fillId="0" borderId="7" xfId="0" applyNumberFormat="1" applyFont="1" applyBorder="1" applyAlignment="1">
      <alignment horizontal="center" vertical="center" wrapText="1"/>
    </xf>
    <xf numFmtId="168" fontId="19" fillId="0" borderId="6" xfId="0" applyNumberFormat="1" applyFont="1" applyBorder="1" applyAlignment="1">
      <alignment horizontal="center"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165" fontId="13" fillId="0" borderId="2" xfId="0" applyNumberFormat="1" applyFont="1" applyBorder="1" applyAlignment="1">
      <alignment horizontal="center" vertical="center" wrapText="1"/>
    </xf>
    <xf numFmtId="165" fontId="13" fillId="0" borderId="3" xfId="0" applyNumberFormat="1" applyFont="1" applyBorder="1" applyAlignment="1">
      <alignment horizontal="center" vertical="center" wrapText="1"/>
    </xf>
    <xf numFmtId="165" fontId="13" fillId="0" borderId="4" xfId="0" applyNumberFormat="1" applyFont="1" applyBorder="1" applyAlignment="1">
      <alignment horizontal="center" vertical="center" wrapText="1"/>
    </xf>
    <xf numFmtId="168" fontId="11" fillId="0" borderId="5" xfId="0" applyNumberFormat="1" applyFont="1" applyBorder="1" applyAlignment="1">
      <alignment horizontal="center" vertical="center" wrapText="1"/>
    </xf>
    <xf numFmtId="0" fontId="7" fillId="0" borderId="0" xfId="12" applyFont="1" applyAlignment="1">
      <alignment horizontal="center" vertical="center" wrapText="1"/>
    </xf>
    <xf numFmtId="0" fontId="9" fillId="0" borderId="0" xfId="12" applyFont="1" applyAlignment="1">
      <alignment horizontal="center" vertical="center" wrapText="1"/>
    </xf>
    <xf numFmtId="0" fontId="10" fillId="0" borderId="0" xfId="12" applyFont="1" applyAlignment="1">
      <alignment horizontal="center" vertical="center" wrapText="1"/>
    </xf>
    <xf numFmtId="0" fontId="20" fillId="0" borderId="1" xfId="12" applyFont="1" applyBorder="1" applyAlignment="1">
      <alignment horizontal="center" vertical="center" wrapText="1"/>
    </xf>
    <xf numFmtId="0" fontId="20" fillId="0" borderId="6" xfId="12" applyFont="1" applyBorder="1" applyAlignment="1">
      <alignment horizontal="center" vertical="center" wrapText="1"/>
    </xf>
    <xf numFmtId="0" fontId="19" fillId="0" borderId="1" xfId="12" applyFont="1" applyBorder="1" applyAlignment="1">
      <alignment horizontal="center" vertical="center" wrapText="1"/>
    </xf>
    <xf numFmtId="0" fontId="19" fillId="0" borderId="7" xfId="12" applyFont="1" applyBorder="1" applyAlignment="1">
      <alignment horizontal="center" vertical="center" wrapText="1"/>
    </xf>
    <xf numFmtId="0" fontId="19" fillId="0" borderId="6" xfId="12" applyFont="1" applyBorder="1" applyAlignment="1">
      <alignment horizontal="center" vertical="center" wrapText="1"/>
    </xf>
    <xf numFmtId="0" fontId="19" fillId="0" borderId="5" xfId="12" applyFont="1" applyBorder="1" applyAlignment="1">
      <alignment horizontal="center" vertical="center" wrapText="1"/>
    </xf>
    <xf numFmtId="166" fontId="20" fillId="0" borderId="5" xfId="1" applyNumberFormat="1" applyFont="1" applyBorder="1" applyAlignment="1">
      <alignment horizontal="center" vertical="center" wrapText="1"/>
    </xf>
    <xf numFmtId="0" fontId="20" fillId="0" borderId="5" xfId="12" applyFont="1" applyBorder="1" applyAlignment="1">
      <alignment horizontal="center" vertical="center" wrapText="1"/>
    </xf>
    <xf numFmtId="0" fontId="20" fillId="0" borderId="1" xfId="12" applyFont="1" applyBorder="1" applyAlignment="1">
      <alignment horizontal="center" vertical="center"/>
    </xf>
    <xf numFmtId="0" fontId="20" fillId="0" borderId="6" xfId="12" applyFont="1" applyBorder="1" applyAlignment="1">
      <alignment horizontal="center" vertical="center"/>
    </xf>
    <xf numFmtId="0" fontId="7" fillId="0" borderId="0" xfId="27" applyFont="1" applyAlignment="1">
      <alignment horizontal="center" vertical="center" wrapText="1"/>
    </xf>
    <xf numFmtId="0" fontId="32" fillId="0" borderId="0" xfId="27" applyFont="1" applyAlignment="1">
      <alignment horizontal="center" vertical="center" wrapText="1"/>
    </xf>
    <xf numFmtId="0" fontId="9" fillId="0" borderId="0" xfId="27" applyFont="1" applyAlignment="1">
      <alignment horizontal="center" vertical="center" wrapText="1"/>
    </xf>
    <xf numFmtId="0" fontId="10" fillId="0" borderId="0" xfId="27" applyFont="1" applyAlignment="1">
      <alignment horizontal="center" vertical="center" wrapText="1"/>
    </xf>
    <xf numFmtId="0" fontId="20" fillId="0" borderId="1" xfId="27" applyFont="1" applyBorder="1" applyAlignment="1">
      <alignment horizontal="center" vertical="center" wrapText="1"/>
    </xf>
    <xf numFmtId="0" fontId="20" fillId="0" borderId="6" xfId="27" applyFont="1" applyBorder="1" applyAlignment="1">
      <alignment horizontal="center" vertical="center" wrapText="1"/>
    </xf>
    <xf numFmtId="165" fontId="20" fillId="0" borderId="2" xfId="27" applyNumberFormat="1" applyFont="1" applyBorder="1" applyAlignment="1">
      <alignment horizontal="center" vertical="center" wrapText="1"/>
    </xf>
    <xf numFmtId="165" fontId="20" fillId="0" borderId="3" xfId="27" applyNumberFormat="1" applyFont="1" applyBorder="1" applyAlignment="1">
      <alignment horizontal="center" vertical="center" wrapText="1"/>
    </xf>
    <xf numFmtId="165" fontId="20" fillId="0" borderId="4" xfId="27" applyNumberFormat="1" applyFont="1" applyBorder="1" applyAlignment="1">
      <alignment horizontal="center" vertical="center" wrapText="1"/>
    </xf>
    <xf numFmtId="0" fontId="20" fillId="0" borderId="5" xfId="27" applyFont="1" applyBorder="1" applyAlignment="1">
      <alignment horizontal="center" vertical="center" wrapText="1"/>
    </xf>
    <xf numFmtId="0" fontId="20" fillId="0" borderId="2" xfId="27" applyFont="1" applyBorder="1" applyAlignment="1">
      <alignment horizontal="center" vertical="center" wrapText="1"/>
    </xf>
    <xf numFmtId="0" fontId="20" fillId="0" borderId="4" xfId="27" applyFont="1" applyBorder="1" applyAlignment="1">
      <alignment horizontal="center" vertical="center" wrapText="1"/>
    </xf>
    <xf numFmtId="0" fontId="19" fillId="2" borderId="1" xfId="27" applyFont="1" applyFill="1" applyBorder="1" applyAlignment="1">
      <alignment horizontal="center" vertical="center" wrapText="1"/>
    </xf>
    <xf numFmtId="0" fontId="19" fillId="2" borderId="7" xfId="27" applyFont="1" applyFill="1" applyBorder="1" applyAlignment="1">
      <alignment horizontal="center" vertical="center" wrapText="1"/>
    </xf>
    <xf numFmtId="0" fontId="19" fillId="2" borderId="6" xfId="27" applyFont="1" applyFill="1" applyBorder="1" applyAlignment="1">
      <alignment horizontal="center" vertical="center" wrapText="1"/>
    </xf>
    <xf numFmtId="0" fontId="29" fillId="2" borderId="1" xfId="27" applyFont="1" applyFill="1" applyBorder="1" applyAlignment="1">
      <alignment horizontal="center" vertical="center" wrapText="1"/>
    </xf>
    <xf numFmtId="0" fontId="29" fillId="2" borderId="7" xfId="27" applyFont="1" applyFill="1" applyBorder="1" applyAlignment="1">
      <alignment horizontal="center" vertical="center" wrapText="1"/>
    </xf>
    <xf numFmtId="0" fontId="29" fillId="2" borderId="6" xfId="27" applyFont="1" applyFill="1" applyBorder="1" applyAlignment="1">
      <alignment horizontal="center" vertical="center" wrapText="1"/>
    </xf>
    <xf numFmtId="0" fontId="45" fillId="2" borderId="1" xfId="27" applyFont="1" applyFill="1" applyBorder="1" applyAlignment="1">
      <alignment horizontal="center" vertical="center" wrapText="1"/>
    </xf>
    <xf numFmtId="0" fontId="45" fillId="2" borderId="6" xfId="27"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6" xfId="0" applyFont="1" applyBorder="1" applyAlignment="1">
      <alignment horizontal="center" vertical="center" wrapText="1"/>
    </xf>
    <xf numFmtId="166" fontId="19" fillId="0" borderId="1" xfId="3" applyNumberFormat="1" applyFont="1" applyFill="1" applyBorder="1" applyAlignment="1">
      <alignment horizontal="center" vertical="center" wrapText="1"/>
    </xf>
    <xf numFmtId="166" fontId="19" fillId="0" borderId="7" xfId="3" applyNumberFormat="1" applyFont="1" applyFill="1" applyBorder="1" applyAlignment="1">
      <alignment horizontal="center" vertical="center" wrapText="1"/>
    </xf>
    <xf numFmtId="166" fontId="19" fillId="0" borderId="6" xfId="3" applyNumberFormat="1" applyFont="1" applyFill="1" applyBorder="1" applyAlignment="1">
      <alignment horizontal="center" vertical="center" wrapText="1"/>
    </xf>
    <xf numFmtId="0" fontId="32" fillId="0" borderId="0" xfId="23" applyFont="1" applyAlignment="1">
      <alignment horizontal="center" vertical="center" wrapText="1"/>
    </xf>
    <xf numFmtId="0" fontId="9" fillId="0" borderId="0" xfId="23" applyFont="1" applyAlignment="1">
      <alignment horizontal="center" vertical="center" wrapText="1"/>
    </xf>
    <xf numFmtId="0" fontId="37" fillId="0" borderId="0" xfId="24" applyFont="1" applyAlignment="1">
      <alignment horizontal="center" vertical="center" wrapText="1"/>
    </xf>
    <xf numFmtId="0" fontId="7" fillId="0" borderId="0" xfId="24" applyFont="1" applyAlignment="1">
      <alignment horizontal="center" vertical="center" wrapText="1"/>
    </xf>
    <xf numFmtId="0" fontId="20" fillId="0" borderId="1" xfId="0" applyFont="1" applyBorder="1" applyAlignment="1">
      <alignment horizontal="center" vertical="center" wrapText="1"/>
    </xf>
    <xf numFmtId="0" fontId="20" fillId="0" borderId="6" xfId="0" applyFont="1" applyBorder="1" applyAlignment="1">
      <alignment horizontal="center" vertical="center" wrapText="1"/>
    </xf>
    <xf numFmtId="165" fontId="20" fillId="0" borderId="2" xfId="0" applyNumberFormat="1" applyFont="1" applyBorder="1" applyAlignment="1">
      <alignment horizontal="center" vertical="center" wrapText="1"/>
    </xf>
    <xf numFmtId="165" fontId="20" fillId="0" borderId="3" xfId="0" applyNumberFormat="1" applyFont="1" applyBorder="1" applyAlignment="1">
      <alignment horizontal="center" vertical="center" wrapText="1"/>
    </xf>
    <xf numFmtId="165" fontId="20" fillId="0" borderId="4" xfId="0" applyNumberFormat="1" applyFont="1" applyBorder="1" applyAlignment="1">
      <alignment horizontal="center" vertical="center" wrapText="1"/>
    </xf>
    <xf numFmtId="0" fontId="20" fillId="0" borderId="5" xfId="0" applyFont="1" applyBorder="1" applyAlignment="1">
      <alignment horizontal="center" vertical="center" wrapText="1"/>
    </xf>
    <xf numFmtId="165" fontId="19" fillId="0" borderId="1" xfId="3" applyNumberFormat="1" applyFont="1" applyFill="1" applyBorder="1" applyAlignment="1">
      <alignment horizontal="center" vertical="center" wrapText="1"/>
    </xf>
    <xf numFmtId="165" fontId="19" fillId="0" borderId="6" xfId="3" applyNumberFormat="1" applyFont="1" applyFill="1" applyBorder="1" applyAlignment="1">
      <alignment horizontal="center" vertical="center" wrapText="1"/>
    </xf>
    <xf numFmtId="165" fontId="38" fillId="0" borderId="1" xfId="3" applyNumberFormat="1" applyFont="1" applyFill="1" applyBorder="1" applyAlignment="1">
      <alignment horizontal="center" vertical="center" wrapText="1"/>
    </xf>
    <xf numFmtId="165" fontId="38" fillId="0" borderId="7" xfId="3" applyNumberFormat="1" applyFont="1" applyFill="1" applyBorder="1" applyAlignment="1">
      <alignment horizontal="center" vertical="center" wrapText="1"/>
    </xf>
    <xf numFmtId="165" fontId="38" fillId="0" borderId="6" xfId="3" applyNumberFormat="1" applyFont="1" applyFill="1" applyBorder="1" applyAlignment="1">
      <alignment horizontal="center" vertical="center" wrapText="1"/>
    </xf>
    <xf numFmtId="0" fontId="33" fillId="0" borderId="0" xfId="17" applyFont="1" applyAlignment="1">
      <alignment horizontal="center"/>
    </xf>
    <xf numFmtId="0" fontId="9" fillId="0" borderId="0" xfId="17" applyFont="1" applyAlignment="1">
      <alignment horizontal="center" vertical="center" wrapText="1"/>
    </xf>
    <xf numFmtId="0" fontId="37" fillId="0" borderId="0" xfId="17" applyFont="1" applyAlignment="1">
      <alignment horizontal="center" vertical="center" wrapText="1"/>
    </xf>
    <xf numFmtId="0" fontId="12" fillId="0" borderId="1" xfId="17" applyFont="1" applyBorder="1" applyAlignment="1">
      <alignment horizontal="center" vertical="center" wrapText="1"/>
    </xf>
    <xf numFmtId="0" fontId="12" fillId="0" borderId="6" xfId="17" applyFont="1" applyBorder="1" applyAlignment="1">
      <alignment horizontal="center" vertical="center" wrapText="1"/>
    </xf>
    <xf numFmtId="165" fontId="12" fillId="0" borderId="2" xfId="17" applyNumberFormat="1" applyFont="1" applyBorder="1" applyAlignment="1">
      <alignment horizontal="center" vertical="center" wrapText="1"/>
    </xf>
    <xf numFmtId="165" fontId="12" fillId="0" borderId="3" xfId="17" applyNumberFormat="1" applyFont="1" applyBorder="1" applyAlignment="1">
      <alignment horizontal="center" vertical="center" wrapText="1"/>
    </xf>
    <xf numFmtId="165" fontId="12" fillId="0" borderId="4" xfId="17" applyNumberFormat="1" applyFont="1" applyBorder="1" applyAlignment="1">
      <alignment horizontal="center" vertical="center" wrapText="1"/>
    </xf>
    <xf numFmtId="165" fontId="12" fillId="0" borderId="1" xfId="17" applyNumberFormat="1" applyFont="1" applyBorder="1" applyAlignment="1">
      <alignment horizontal="center" vertical="center" wrapText="1"/>
    </xf>
    <xf numFmtId="165" fontId="12" fillId="0" borderId="6" xfId="17" applyNumberFormat="1" applyFont="1" applyBorder="1" applyAlignment="1">
      <alignment horizontal="center" vertical="center" wrapText="1"/>
    </xf>
  </cellXfs>
  <cellStyles count="69">
    <cellStyle name="Comma" xfId="1" builtinId="3"/>
    <cellStyle name="Comma 10" xfId="29" xr:uid="{00000000-0005-0000-0000-000001000000}"/>
    <cellStyle name="Comma 10 2" xfId="30" xr:uid="{00000000-0005-0000-0000-000002000000}"/>
    <cellStyle name="Comma 11" xfId="31" xr:uid="{00000000-0005-0000-0000-000003000000}"/>
    <cellStyle name="Comma 11 2" xfId="32" xr:uid="{00000000-0005-0000-0000-000004000000}"/>
    <cellStyle name="Comma 12" xfId="9" xr:uid="{00000000-0005-0000-0000-000005000000}"/>
    <cellStyle name="Comma 15" xfId="33" xr:uid="{00000000-0005-0000-0000-000006000000}"/>
    <cellStyle name="Comma 15 2" xfId="8" xr:uid="{00000000-0005-0000-0000-000007000000}"/>
    <cellStyle name="Comma 15 2 2" xfId="13" xr:uid="{00000000-0005-0000-0000-000008000000}"/>
    <cellStyle name="Comma 18" xfId="34" xr:uid="{00000000-0005-0000-0000-000009000000}"/>
    <cellStyle name="Comma 18 2" xfId="35" xr:uid="{00000000-0005-0000-0000-00000A000000}"/>
    <cellStyle name="Comma 2" xfId="36" xr:uid="{00000000-0005-0000-0000-00000B000000}"/>
    <cellStyle name="Comma 2 2" xfId="37" xr:uid="{00000000-0005-0000-0000-00000C000000}"/>
    <cellStyle name="Comma 2 3" xfId="10" xr:uid="{00000000-0005-0000-0000-00000D000000}"/>
    <cellStyle name="Comma 2 3 2" xfId="3" xr:uid="{00000000-0005-0000-0000-00000E000000}"/>
    <cellStyle name="Comma 2 3 2 2" xfId="39" xr:uid="{00000000-0005-0000-0000-00000F000000}"/>
    <cellStyle name="Comma 2 3 3" xfId="38" xr:uid="{00000000-0005-0000-0000-000010000000}"/>
    <cellStyle name="Comma 20 2" xfId="14" xr:uid="{00000000-0005-0000-0000-000011000000}"/>
    <cellStyle name="Comma 3" xfId="40" xr:uid="{00000000-0005-0000-0000-000012000000}"/>
    <cellStyle name="Comma 4" xfId="28" xr:uid="{00000000-0005-0000-0000-000013000000}"/>
    <cellStyle name="Comma 4 2" xfId="20" xr:uid="{00000000-0005-0000-0000-000014000000}"/>
    <cellStyle name="Comma 4 2 2" xfId="41" xr:uid="{00000000-0005-0000-0000-000015000000}"/>
    <cellStyle name="Comma 5" xfId="11" xr:uid="{00000000-0005-0000-0000-000016000000}"/>
    <cellStyle name="Comma 5 2" xfId="42" xr:uid="{00000000-0005-0000-0000-000017000000}"/>
    <cellStyle name="Comma 6" xfId="43" xr:uid="{00000000-0005-0000-0000-000018000000}"/>
    <cellStyle name="Comma 6 2" xfId="44" xr:uid="{00000000-0005-0000-0000-000019000000}"/>
    <cellStyle name="Comma 7" xfId="45" xr:uid="{00000000-0005-0000-0000-00001A000000}"/>
    <cellStyle name="Comma 9" xfId="46" xr:uid="{00000000-0005-0000-0000-00001B000000}"/>
    <cellStyle name="Comma 9 2" xfId="47" xr:uid="{00000000-0005-0000-0000-00001C000000}"/>
    <cellStyle name="Normal" xfId="0" builtinId="0"/>
    <cellStyle name="Normal 10" xfId="48" xr:uid="{00000000-0005-0000-0000-00001E000000}"/>
    <cellStyle name="Normal 10 2" xfId="49" xr:uid="{00000000-0005-0000-0000-00001F000000}"/>
    <cellStyle name="Normal 11" xfId="50" xr:uid="{00000000-0005-0000-0000-000020000000}"/>
    <cellStyle name="Normal 12" xfId="51" xr:uid="{00000000-0005-0000-0000-000021000000}"/>
    <cellStyle name="Normal 17" xfId="52" xr:uid="{00000000-0005-0000-0000-000022000000}"/>
    <cellStyle name="Normal 18" xfId="19" xr:uid="{00000000-0005-0000-0000-000023000000}"/>
    <cellStyle name="Normal 19" xfId="53" xr:uid="{00000000-0005-0000-0000-000024000000}"/>
    <cellStyle name="Normal 2" xfId="12" xr:uid="{00000000-0005-0000-0000-000025000000}"/>
    <cellStyle name="Normal 2 10" xfId="55" xr:uid="{00000000-0005-0000-0000-000026000000}"/>
    <cellStyle name="Normal 2 10 2" xfId="56" xr:uid="{00000000-0005-0000-0000-000027000000}"/>
    <cellStyle name="Normal 2 2" xfId="25" xr:uid="{00000000-0005-0000-0000-000028000000}"/>
    <cellStyle name="Normal 2 2 2" xfId="58" xr:uid="{00000000-0005-0000-0000-000029000000}"/>
    <cellStyle name="Normal 2 2 3" xfId="57" xr:uid="{00000000-0005-0000-0000-00002A000000}"/>
    <cellStyle name="Normal 2 3" xfId="5" xr:uid="{00000000-0005-0000-0000-00002B000000}"/>
    <cellStyle name="Normal 2 4" xfId="2" xr:uid="{00000000-0005-0000-0000-00002C000000}"/>
    <cellStyle name="Normal 2 5" xfId="54" xr:uid="{00000000-0005-0000-0000-00002D000000}"/>
    <cellStyle name="Normal 20" xfId="22" xr:uid="{00000000-0005-0000-0000-00002E000000}"/>
    <cellStyle name="Normal 28" xfId="18" xr:uid="{00000000-0005-0000-0000-00002F000000}"/>
    <cellStyle name="Normal 3" xfId="17" xr:uid="{00000000-0005-0000-0000-000030000000}"/>
    <cellStyle name="Normal 3 2" xfId="24" xr:uid="{00000000-0005-0000-0000-000031000000}"/>
    <cellStyle name="Normal 3 2 2" xfId="60" xr:uid="{00000000-0005-0000-0000-000032000000}"/>
    <cellStyle name="Normal 3 3" xfId="59" xr:uid="{00000000-0005-0000-0000-000033000000}"/>
    <cellStyle name="Normal 3 4" xfId="61" xr:uid="{00000000-0005-0000-0000-000034000000}"/>
    <cellStyle name="Normal 4" xfId="7" xr:uid="{00000000-0005-0000-0000-000035000000}"/>
    <cellStyle name="Normal 4 2" xfId="63" xr:uid="{00000000-0005-0000-0000-000036000000}"/>
    <cellStyle name="Normal 4 3" xfId="62" xr:uid="{00000000-0005-0000-0000-000037000000}"/>
    <cellStyle name="Normal 5" xfId="27" xr:uid="{00000000-0005-0000-0000-000038000000}"/>
    <cellStyle name="Normal 5 2" xfId="64" xr:uid="{00000000-0005-0000-0000-000039000000}"/>
    <cellStyle name="Normal 6" xfId="23" xr:uid="{00000000-0005-0000-0000-00003A000000}"/>
    <cellStyle name="Normal 66 4 2 2" xfId="15" xr:uid="{00000000-0005-0000-0000-00003B000000}"/>
    <cellStyle name="Normal 66 4 6" xfId="6" xr:uid="{00000000-0005-0000-0000-00003C000000}"/>
    <cellStyle name="Normal 66 4 6 2" xfId="21" xr:uid="{00000000-0005-0000-0000-00003D000000}"/>
    <cellStyle name="Normal 69 6 3" xfId="16" xr:uid="{00000000-0005-0000-0000-00003E000000}"/>
    <cellStyle name="Normal 7" xfId="65" xr:uid="{00000000-0005-0000-0000-00003F000000}"/>
    <cellStyle name="Normal 8" xfId="26" xr:uid="{00000000-0005-0000-0000-000040000000}"/>
    <cellStyle name="Normal 8 2" xfId="67" xr:uid="{00000000-0005-0000-0000-000041000000}"/>
    <cellStyle name="Normal 8 3" xfId="66" xr:uid="{00000000-0005-0000-0000-000042000000}"/>
    <cellStyle name="Normal 9" xfId="68" xr:uid="{00000000-0005-0000-0000-000043000000}"/>
    <cellStyle name="Normal_Sheet1 2 2" xfId="4"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N55"/>
  <sheetViews>
    <sheetView zoomScale="85" zoomScaleNormal="85" workbookViewId="0">
      <selection activeCell="P6" sqref="P6"/>
    </sheetView>
  </sheetViews>
  <sheetFormatPr defaultColWidth="9.140625" defaultRowHeight="12.75" x14ac:dyDescent="0.25"/>
  <cols>
    <col min="1" max="1" width="7" style="230" customWidth="1"/>
    <col min="2" max="2" width="41.28515625" style="231" customWidth="1"/>
    <col min="3" max="3" width="16.7109375" style="230" customWidth="1"/>
    <col min="4" max="4" width="26.42578125" style="230" customWidth="1"/>
    <col min="5" max="5" width="15.5703125" style="230" hidden="1" customWidth="1"/>
    <col min="6" max="6" width="13.7109375" style="230" hidden="1" customWidth="1"/>
    <col min="7" max="9" width="12.7109375" style="230" customWidth="1"/>
    <col min="10" max="10" width="16.5703125" style="230" customWidth="1"/>
    <col min="11" max="11" width="10.28515625" style="230" customWidth="1"/>
    <col min="12" max="16384" width="9.140625" style="230"/>
  </cols>
  <sheetData>
    <row r="1" spans="1:11" ht="22.5" customHeight="1" x14ac:dyDescent="0.25">
      <c r="A1" s="315" t="s">
        <v>0</v>
      </c>
      <c r="B1" s="315"/>
      <c r="C1" s="315"/>
      <c r="D1" s="315"/>
      <c r="E1" s="315"/>
      <c r="F1" s="315"/>
      <c r="G1" s="315"/>
      <c r="H1" s="315"/>
      <c r="I1" s="315"/>
      <c r="J1" s="315"/>
      <c r="K1" s="315"/>
    </row>
    <row r="2" spans="1:11" ht="22.5" customHeight="1" x14ac:dyDescent="0.25">
      <c r="A2" s="315" t="s">
        <v>219</v>
      </c>
      <c r="B2" s="315"/>
      <c r="C2" s="315"/>
      <c r="D2" s="315"/>
      <c r="E2" s="315"/>
      <c r="F2" s="315"/>
      <c r="G2" s="315"/>
      <c r="H2" s="315"/>
      <c r="I2" s="315"/>
      <c r="J2" s="315"/>
      <c r="K2" s="315"/>
    </row>
    <row r="3" spans="1:11" ht="22.5" customHeight="1" x14ac:dyDescent="0.25">
      <c r="A3" s="316" t="s">
        <v>1</v>
      </c>
      <c r="B3" s="316"/>
      <c r="C3" s="316"/>
      <c r="D3" s="316"/>
      <c r="E3" s="316"/>
      <c r="F3" s="316"/>
      <c r="G3" s="316"/>
      <c r="H3" s="316"/>
      <c r="I3" s="316"/>
      <c r="J3" s="316"/>
      <c r="K3" s="316"/>
    </row>
    <row r="4" spans="1:11" ht="22.5" customHeight="1" x14ac:dyDescent="0.25">
      <c r="A4" s="317" t="s">
        <v>247</v>
      </c>
      <c r="B4" s="317"/>
      <c r="C4" s="317"/>
      <c r="D4" s="317"/>
      <c r="E4" s="317"/>
      <c r="F4" s="317"/>
      <c r="G4" s="317"/>
      <c r="H4" s="317"/>
      <c r="I4" s="317"/>
      <c r="J4" s="317"/>
      <c r="K4" s="317"/>
    </row>
    <row r="5" spans="1:11" ht="16.5" customHeight="1" x14ac:dyDescent="0.25"/>
    <row r="6" spans="1:11" s="17" customFormat="1" ht="70.5" customHeight="1" x14ac:dyDescent="0.25">
      <c r="A6" s="318" t="s">
        <v>2</v>
      </c>
      <c r="B6" s="318" t="s">
        <v>3</v>
      </c>
      <c r="C6" s="318" t="s">
        <v>4</v>
      </c>
      <c r="D6" s="318" t="s">
        <v>5</v>
      </c>
      <c r="E6" s="318" t="s">
        <v>6</v>
      </c>
      <c r="F6" s="318" t="s">
        <v>7</v>
      </c>
      <c r="G6" s="320" t="s">
        <v>8</v>
      </c>
      <c r="H6" s="321"/>
      <c r="I6" s="322"/>
      <c r="J6" s="323" t="s">
        <v>9</v>
      </c>
      <c r="K6" s="323" t="s">
        <v>12</v>
      </c>
    </row>
    <row r="7" spans="1:11" s="17" customFormat="1" ht="58.5" customHeight="1" x14ac:dyDescent="0.25">
      <c r="A7" s="319"/>
      <c r="B7" s="319"/>
      <c r="C7" s="319"/>
      <c r="D7" s="319"/>
      <c r="E7" s="319"/>
      <c r="F7" s="319"/>
      <c r="G7" s="4" t="s">
        <v>13</v>
      </c>
      <c r="H7" s="4" t="s">
        <v>14</v>
      </c>
      <c r="I7" s="4" t="s">
        <v>15</v>
      </c>
      <c r="J7" s="323" t="s">
        <v>16</v>
      </c>
      <c r="K7" s="323"/>
    </row>
    <row r="8" spans="1:11" s="6" customFormat="1" ht="33" customHeight="1" x14ac:dyDescent="0.25">
      <c r="A8" s="4"/>
      <c r="B8" s="5" t="s">
        <v>85</v>
      </c>
      <c r="C8" s="232">
        <f>COUNTA(C9:C96)</f>
        <v>17</v>
      </c>
      <c r="D8" s="4"/>
      <c r="E8" s="4"/>
      <c r="F8" s="4"/>
      <c r="G8" s="233">
        <f>SUM(G9:G96)</f>
        <v>31242.039999999997</v>
      </c>
      <c r="H8" s="233">
        <f>SUM(H9:H96)</f>
        <v>7689.14</v>
      </c>
      <c r="I8" s="233">
        <f>SUM(I9:I96)</f>
        <v>12574.44</v>
      </c>
      <c r="J8" s="4"/>
      <c r="K8" s="4"/>
    </row>
    <row r="9" spans="1:11" s="25" customFormat="1" ht="59.45" customHeight="1" x14ac:dyDescent="0.25">
      <c r="A9" s="20">
        <v>1</v>
      </c>
      <c r="B9" s="21" t="s">
        <v>19</v>
      </c>
      <c r="C9" s="234" t="s">
        <v>20</v>
      </c>
      <c r="D9" s="234" t="s">
        <v>80</v>
      </c>
      <c r="E9" s="235" t="s">
        <v>21</v>
      </c>
      <c r="F9" s="235" t="s">
        <v>22</v>
      </c>
      <c r="G9" s="22">
        <v>3192.5</v>
      </c>
      <c r="H9" s="22"/>
      <c r="I9" s="23"/>
      <c r="J9" s="23"/>
      <c r="K9" s="24"/>
    </row>
    <row r="10" spans="1:11" s="25" customFormat="1" ht="24.75" customHeight="1" x14ac:dyDescent="0.25">
      <c r="A10" s="26"/>
      <c r="B10" s="27" t="s">
        <v>24</v>
      </c>
      <c r="C10" s="236"/>
      <c r="D10" s="236"/>
      <c r="E10" s="237"/>
      <c r="F10" s="237"/>
      <c r="G10" s="28"/>
      <c r="H10" s="29">
        <v>351</v>
      </c>
      <c r="I10" s="29">
        <v>1035</v>
      </c>
      <c r="J10" s="312" t="s">
        <v>25</v>
      </c>
      <c r="K10" s="24"/>
    </row>
    <row r="11" spans="1:11" s="25" customFormat="1" ht="24.75" customHeight="1" x14ac:dyDescent="0.25">
      <c r="A11" s="26"/>
      <c r="B11" s="27" t="s">
        <v>26</v>
      </c>
      <c r="C11" s="236"/>
      <c r="D11" s="236"/>
      <c r="E11" s="237"/>
      <c r="F11" s="237"/>
      <c r="G11" s="31"/>
      <c r="H11" s="29">
        <v>270.5</v>
      </c>
      <c r="I11" s="29">
        <f>H11*2</f>
        <v>541</v>
      </c>
      <c r="J11" s="313"/>
      <c r="K11" s="24"/>
    </row>
    <row r="12" spans="1:11" s="25" customFormat="1" ht="39" customHeight="1" x14ac:dyDescent="0.25">
      <c r="A12" s="26"/>
      <c r="B12" s="27" t="s">
        <v>27</v>
      </c>
      <c r="C12" s="236"/>
      <c r="D12" s="236"/>
      <c r="E12" s="237"/>
      <c r="F12" s="237"/>
      <c r="G12" s="31"/>
      <c r="H12" s="29">
        <v>124.2</v>
      </c>
      <c r="I12" s="29">
        <f>H12*3</f>
        <v>372.6</v>
      </c>
      <c r="J12" s="313"/>
      <c r="K12" s="24"/>
    </row>
    <row r="13" spans="1:11" s="25" customFormat="1" ht="24.75" customHeight="1" x14ac:dyDescent="0.25">
      <c r="A13" s="26"/>
      <c r="B13" s="27" t="s">
        <v>28</v>
      </c>
      <c r="C13" s="236"/>
      <c r="D13" s="236"/>
      <c r="E13" s="237"/>
      <c r="F13" s="237"/>
      <c r="G13" s="31"/>
      <c r="H13" s="29">
        <v>270</v>
      </c>
      <c r="I13" s="29">
        <f>H13</f>
        <v>270</v>
      </c>
      <c r="J13" s="313"/>
      <c r="K13" s="24"/>
    </row>
    <row r="14" spans="1:11" s="25" customFormat="1" ht="24.75" customHeight="1" x14ac:dyDescent="0.25">
      <c r="A14" s="26"/>
      <c r="B14" s="27" t="s">
        <v>29</v>
      </c>
      <c r="C14" s="236"/>
      <c r="D14" s="236"/>
      <c r="E14" s="237"/>
      <c r="F14" s="237"/>
      <c r="G14" s="31"/>
      <c r="H14" s="29">
        <v>8</v>
      </c>
      <c r="I14" s="29">
        <v>8</v>
      </c>
      <c r="J14" s="314"/>
      <c r="K14" s="24"/>
    </row>
    <row r="15" spans="1:11" s="25" customFormat="1" ht="73.7" customHeight="1" x14ac:dyDescent="0.25">
      <c r="A15" s="20">
        <v>2</v>
      </c>
      <c r="B15" s="238" t="s">
        <v>30</v>
      </c>
      <c r="C15" s="239" t="s">
        <v>31</v>
      </c>
      <c r="D15" s="239" t="s">
        <v>81</v>
      </c>
      <c r="E15" s="235" t="s">
        <v>21</v>
      </c>
      <c r="F15" s="235" t="s">
        <v>22</v>
      </c>
      <c r="G15" s="29">
        <v>2808.4</v>
      </c>
      <c r="H15" s="29"/>
      <c r="I15" s="240"/>
      <c r="J15" s="240"/>
      <c r="K15" s="24"/>
    </row>
    <row r="16" spans="1:11" s="25" customFormat="1" ht="24.75" customHeight="1" x14ac:dyDescent="0.25">
      <c r="A16" s="26"/>
      <c r="B16" s="27" t="s">
        <v>32</v>
      </c>
      <c r="C16" s="241"/>
      <c r="D16" s="241"/>
      <c r="E16" s="242"/>
      <c r="F16" s="243"/>
      <c r="G16" s="244"/>
      <c r="H16" s="29">
        <v>286.7</v>
      </c>
      <c r="I16" s="29">
        <v>537.4</v>
      </c>
      <c r="J16" s="312" t="s">
        <v>33</v>
      </c>
      <c r="K16" s="24"/>
    </row>
    <row r="17" spans="1:14" s="25" customFormat="1" ht="24.75" customHeight="1" x14ac:dyDescent="0.25">
      <c r="A17" s="26"/>
      <c r="B17" s="27" t="s">
        <v>34</v>
      </c>
      <c r="C17" s="241"/>
      <c r="D17" s="241"/>
      <c r="E17" s="242"/>
      <c r="F17" s="243"/>
      <c r="G17" s="244"/>
      <c r="H17" s="29">
        <v>216.6</v>
      </c>
      <c r="I17" s="29">
        <v>433.2</v>
      </c>
      <c r="J17" s="313"/>
      <c r="K17" s="24"/>
    </row>
    <row r="18" spans="1:14" s="25" customFormat="1" ht="24.75" customHeight="1" x14ac:dyDescent="0.25">
      <c r="A18" s="26"/>
      <c r="B18" s="27" t="s">
        <v>35</v>
      </c>
      <c r="C18" s="241"/>
      <c r="D18" s="241"/>
      <c r="E18" s="242"/>
      <c r="F18" s="243"/>
      <c r="G18" s="244"/>
      <c r="H18" s="29">
        <v>158.1</v>
      </c>
      <c r="I18" s="29">
        <v>158.1</v>
      </c>
      <c r="J18" s="313"/>
      <c r="K18" s="24"/>
    </row>
    <row r="19" spans="1:14" s="25" customFormat="1" ht="24.75" customHeight="1" x14ac:dyDescent="0.25">
      <c r="A19" s="26"/>
      <c r="B19" s="27" t="s">
        <v>36</v>
      </c>
      <c r="C19" s="241"/>
      <c r="D19" s="241"/>
      <c r="E19" s="242"/>
      <c r="F19" s="243"/>
      <c r="G19" s="244"/>
      <c r="H19" s="29">
        <v>144.4</v>
      </c>
      <c r="I19" s="29">
        <f>H19</f>
        <v>144.4</v>
      </c>
      <c r="J19" s="314"/>
      <c r="K19" s="24"/>
    </row>
    <row r="20" spans="1:14" s="6" customFormat="1" ht="60" customHeight="1" x14ac:dyDescent="0.25">
      <c r="A20" s="4">
        <v>3</v>
      </c>
      <c r="B20" s="245" t="s">
        <v>52</v>
      </c>
      <c r="C20" s="246" t="s">
        <v>53</v>
      </c>
      <c r="D20" s="234" t="s">
        <v>54</v>
      </c>
      <c r="E20" s="247" t="s">
        <v>21</v>
      </c>
      <c r="F20" s="9" t="s">
        <v>22</v>
      </c>
      <c r="G20" s="10">
        <v>11280.5</v>
      </c>
      <c r="H20" s="10"/>
      <c r="I20" s="10"/>
      <c r="J20" s="10">
        <f>SUM(J22:J26)</f>
        <v>0</v>
      </c>
      <c r="K20" s="4"/>
      <c r="M20" s="248"/>
      <c r="N20" s="248"/>
    </row>
    <row r="21" spans="1:14" s="17" customFormat="1" ht="36.75" customHeight="1" x14ac:dyDescent="0.25">
      <c r="A21" s="7" t="s">
        <v>84</v>
      </c>
      <c r="B21" s="249" t="s">
        <v>82</v>
      </c>
      <c r="C21" s="246"/>
      <c r="D21" s="250"/>
      <c r="E21" s="247"/>
      <c r="F21" s="9"/>
      <c r="G21" s="10"/>
      <c r="H21" s="10"/>
      <c r="I21" s="10"/>
      <c r="J21" s="251"/>
      <c r="K21" s="7"/>
      <c r="M21" s="252"/>
      <c r="N21" s="252"/>
    </row>
    <row r="22" spans="1:14" s="6" customFormat="1" ht="21.6" customHeight="1" x14ac:dyDescent="0.25">
      <c r="A22" s="7"/>
      <c r="B22" s="249" t="s">
        <v>32</v>
      </c>
      <c r="C22" s="253"/>
      <c r="D22" s="253"/>
      <c r="E22" s="254"/>
      <c r="F22" s="9"/>
      <c r="G22" s="255"/>
      <c r="H22" s="10">
        <v>392</v>
      </c>
      <c r="I22" s="10">
        <v>1176</v>
      </c>
      <c r="J22" s="329" t="s">
        <v>55</v>
      </c>
      <c r="K22" s="4"/>
      <c r="M22" s="248"/>
      <c r="N22" s="248"/>
    </row>
    <row r="23" spans="1:14" s="6" customFormat="1" ht="21.6" customHeight="1" x14ac:dyDescent="0.25">
      <c r="A23" s="7"/>
      <c r="B23" s="256" t="s">
        <v>56</v>
      </c>
      <c r="C23" s="253"/>
      <c r="D23" s="253"/>
      <c r="E23" s="254"/>
      <c r="F23" s="9"/>
      <c r="G23" s="255"/>
      <c r="H23" s="10">
        <v>247.5</v>
      </c>
      <c r="I23" s="10">
        <v>495</v>
      </c>
      <c r="J23" s="330"/>
      <c r="K23" s="4"/>
      <c r="M23" s="248"/>
      <c r="N23" s="248"/>
    </row>
    <row r="24" spans="1:14" s="6" customFormat="1" ht="21.6" customHeight="1" x14ac:dyDescent="0.25">
      <c r="A24" s="7"/>
      <c r="B24" s="256" t="s">
        <v>57</v>
      </c>
      <c r="C24" s="253"/>
      <c r="D24" s="253"/>
      <c r="E24" s="254"/>
      <c r="F24" s="9"/>
      <c r="G24" s="255"/>
      <c r="H24" s="10">
        <v>520</v>
      </c>
      <c r="I24" s="10">
        <v>520</v>
      </c>
      <c r="J24" s="330"/>
      <c r="K24" s="4"/>
      <c r="M24" s="248"/>
      <c r="N24" s="248"/>
    </row>
    <row r="25" spans="1:14" s="6" customFormat="1" ht="21.6" customHeight="1" x14ac:dyDescent="0.25">
      <c r="A25" s="7"/>
      <c r="B25" s="256" t="s">
        <v>58</v>
      </c>
      <c r="C25" s="253"/>
      <c r="D25" s="253"/>
      <c r="E25" s="254"/>
      <c r="F25" s="9"/>
      <c r="G25" s="255"/>
      <c r="H25" s="10">
        <v>194</v>
      </c>
      <c r="I25" s="10">
        <v>388</v>
      </c>
      <c r="J25" s="330"/>
      <c r="K25" s="4"/>
      <c r="M25" s="248"/>
      <c r="N25" s="248"/>
    </row>
    <row r="26" spans="1:14" s="6" customFormat="1" ht="21.6" customHeight="1" x14ac:dyDescent="0.25">
      <c r="A26" s="7"/>
      <c r="B26" s="256" t="s">
        <v>29</v>
      </c>
      <c r="C26" s="253"/>
      <c r="D26" s="253"/>
      <c r="E26" s="254"/>
      <c r="F26" s="9"/>
      <c r="G26" s="255"/>
      <c r="H26" s="10">
        <v>20</v>
      </c>
      <c r="I26" s="10">
        <v>20</v>
      </c>
      <c r="J26" s="330"/>
      <c r="K26" s="4"/>
      <c r="M26" s="248"/>
      <c r="N26" s="248"/>
    </row>
    <row r="27" spans="1:14" s="6" customFormat="1" ht="35.25" customHeight="1" x14ac:dyDescent="0.25">
      <c r="A27" s="4"/>
      <c r="B27" s="256" t="s">
        <v>59</v>
      </c>
      <c r="C27" s="14"/>
      <c r="D27" s="14"/>
      <c r="E27" s="247"/>
      <c r="F27" s="9"/>
      <c r="G27" s="7"/>
      <c r="H27" s="10">
        <v>131</v>
      </c>
      <c r="I27" s="10">
        <v>262</v>
      </c>
      <c r="J27" s="330"/>
      <c r="K27" s="4"/>
    </row>
    <row r="28" spans="1:14" s="6" customFormat="1" ht="51" customHeight="1" x14ac:dyDescent="0.25">
      <c r="A28" s="4"/>
      <c r="B28" s="256" t="s">
        <v>60</v>
      </c>
      <c r="C28" s="257"/>
      <c r="D28" s="258"/>
      <c r="E28" s="259"/>
      <c r="F28" s="260"/>
      <c r="G28" s="4"/>
      <c r="H28" s="10">
        <f>I28/2</f>
        <v>126</v>
      </c>
      <c r="I28" s="10">
        <v>252</v>
      </c>
      <c r="J28" s="330"/>
      <c r="K28" s="4"/>
    </row>
    <row r="29" spans="1:14" s="6" customFormat="1" ht="36.75" customHeight="1" x14ac:dyDescent="0.25">
      <c r="A29" s="4"/>
      <c r="B29" s="256" t="s">
        <v>61</v>
      </c>
      <c r="C29" s="257"/>
      <c r="D29" s="258"/>
      <c r="E29" s="259"/>
      <c r="F29" s="260"/>
      <c r="G29" s="4"/>
      <c r="H29" s="10">
        <v>80</v>
      </c>
      <c r="I29" s="10">
        <v>80</v>
      </c>
      <c r="J29" s="330"/>
      <c r="K29" s="4"/>
    </row>
    <row r="30" spans="1:14" s="6" customFormat="1" ht="39" customHeight="1" x14ac:dyDescent="0.25">
      <c r="A30" s="4" t="s">
        <v>84</v>
      </c>
      <c r="B30" s="256" t="s">
        <v>62</v>
      </c>
      <c r="C30" s="261"/>
      <c r="D30" s="261"/>
      <c r="E30" s="254"/>
      <c r="F30" s="12"/>
      <c r="G30" s="4"/>
      <c r="H30" s="10">
        <v>315</v>
      </c>
      <c r="I30" s="10">
        <v>630</v>
      </c>
      <c r="J30" s="262"/>
      <c r="K30" s="4"/>
    </row>
    <row r="31" spans="1:14" s="6" customFormat="1" ht="29.45" customHeight="1" x14ac:dyDescent="0.25">
      <c r="A31" s="4" t="s">
        <v>84</v>
      </c>
      <c r="B31" s="256" t="s">
        <v>83</v>
      </c>
      <c r="C31" s="261"/>
      <c r="D31" s="261"/>
      <c r="E31" s="254"/>
      <c r="F31" s="12"/>
      <c r="G31" s="4"/>
      <c r="H31" s="10">
        <v>200.3</v>
      </c>
      <c r="I31" s="10">
        <v>400.6</v>
      </c>
      <c r="J31" s="263"/>
      <c r="K31" s="4"/>
    </row>
    <row r="32" spans="1:14" s="6" customFormat="1" ht="58.5" customHeight="1" x14ac:dyDescent="0.25">
      <c r="A32" s="18">
        <v>4</v>
      </c>
      <c r="B32" s="5" t="s">
        <v>37</v>
      </c>
      <c r="C32" s="7" t="s">
        <v>38</v>
      </c>
      <c r="D32" s="239" t="s">
        <v>39</v>
      </c>
      <c r="E32" s="247" t="s">
        <v>21</v>
      </c>
      <c r="F32" s="247" t="s">
        <v>22</v>
      </c>
      <c r="G32" s="38">
        <v>1265.8</v>
      </c>
      <c r="H32" s="39"/>
      <c r="I32" s="39"/>
      <c r="J32" s="39"/>
      <c r="K32" s="19"/>
    </row>
    <row r="33" spans="1:11" s="6" customFormat="1" ht="24.75" customHeight="1" x14ac:dyDescent="0.25">
      <c r="A33" s="41"/>
      <c r="B33" s="13" t="s">
        <v>40</v>
      </c>
      <c r="C33" s="7"/>
      <c r="D33" s="7"/>
      <c r="E33" s="247"/>
      <c r="F33" s="247"/>
      <c r="G33" s="264"/>
      <c r="H33" s="38">
        <v>182</v>
      </c>
      <c r="I33" s="38">
        <f>H33*2</f>
        <v>364</v>
      </c>
      <c r="J33" s="326" t="s">
        <v>41</v>
      </c>
      <c r="K33" s="19"/>
    </row>
    <row r="34" spans="1:11" s="6" customFormat="1" ht="24.75" customHeight="1" x14ac:dyDescent="0.25">
      <c r="A34" s="41"/>
      <c r="B34" s="13" t="s">
        <v>42</v>
      </c>
      <c r="C34" s="7"/>
      <c r="D34" s="7"/>
      <c r="E34" s="247"/>
      <c r="F34" s="247"/>
      <c r="G34" s="264"/>
      <c r="H34" s="38">
        <v>315</v>
      </c>
      <c r="I34" s="38">
        <f>H34*2</f>
        <v>630</v>
      </c>
      <c r="J34" s="327"/>
      <c r="K34" s="19"/>
    </row>
    <row r="35" spans="1:11" s="6" customFormat="1" ht="24.75" customHeight="1" x14ac:dyDescent="0.25">
      <c r="A35" s="41"/>
      <c r="B35" s="13" t="s">
        <v>43</v>
      </c>
      <c r="C35" s="7"/>
      <c r="D35" s="7"/>
      <c r="E35" s="247"/>
      <c r="F35" s="247"/>
      <c r="G35" s="264"/>
      <c r="H35" s="38">
        <v>50</v>
      </c>
      <c r="I35" s="38">
        <v>50</v>
      </c>
      <c r="J35" s="328"/>
      <c r="K35" s="19"/>
    </row>
    <row r="36" spans="1:11" s="6" customFormat="1" ht="64.150000000000006" customHeight="1" x14ac:dyDescent="0.25">
      <c r="A36" s="4">
        <v>5</v>
      </c>
      <c r="B36" s="245" t="s">
        <v>86</v>
      </c>
      <c r="C36" s="258" t="s">
        <v>38</v>
      </c>
      <c r="D36" s="265" t="s">
        <v>87</v>
      </c>
      <c r="E36" s="247" t="s">
        <v>21</v>
      </c>
      <c r="F36" s="247" t="s">
        <v>21</v>
      </c>
      <c r="G36" s="10">
        <v>222.3</v>
      </c>
      <c r="H36" s="10">
        <v>200</v>
      </c>
      <c r="I36" s="10">
        <v>200</v>
      </c>
      <c r="J36" s="10"/>
      <c r="K36" s="4"/>
    </row>
    <row r="37" spans="1:11" s="6" customFormat="1" ht="64.150000000000006" customHeight="1" x14ac:dyDescent="0.25">
      <c r="A37" s="4">
        <v>6</v>
      </c>
      <c r="B37" s="245" t="s">
        <v>86</v>
      </c>
      <c r="C37" s="258" t="s">
        <v>63</v>
      </c>
      <c r="D37" s="266" t="s">
        <v>88</v>
      </c>
      <c r="E37" s="247" t="s">
        <v>21</v>
      </c>
      <c r="F37" s="247" t="s">
        <v>21</v>
      </c>
      <c r="G37" s="10">
        <v>152</v>
      </c>
      <c r="H37" s="10">
        <v>100</v>
      </c>
      <c r="I37" s="10">
        <v>100</v>
      </c>
      <c r="J37" s="10"/>
      <c r="K37" s="4"/>
    </row>
    <row r="38" spans="1:11" s="6" customFormat="1" ht="64.150000000000006" customHeight="1" x14ac:dyDescent="0.25">
      <c r="A38" s="4">
        <v>7</v>
      </c>
      <c r="B38" s="245" t="s">
        <v>86</v>
      </c>
      <c r="C38" s="258" t="s">
        <v>63</v>
      </c>
      <c r="D38" s="266" t="s">
        <v>89</v>
      </c>
      <c r="E38" s="247" t="s">
        <v>21</v>
      </c>
      <c r="F38" s="247" t="s">
        <v>21</v>
      </c>
      <c r="G38" s="10">
        <v>652.79999999999995</v>
      </c>
      <c r="H38" s="10">
        <v>190</v>
      </c>
      <c r="I38" s="10">
        <v>190</v>
      </c>
      <c r="J38" s="10"/>
      <c r="K38" s="4"/>
    </row>
    <row r="39" spans="1:11" s="6" customFormat="1" ht="63.2" customHeight="1" x14ac:dyDescent="0.25">
      <c r="A39" s="18">
        <v>8</v>
      </c>
      <c r="B39" s="5" t="s">
        <v>44</v>
      </c>
      <c r="C39" s="267" t="s">
        <v>38</v>
      </c>
      <c r="D39" s="7" t="s">
        <v>45</v>
      </c>
      <c r="E39" s="7" t="s">
        <v>21</v>
      </c>
      <c r="F39" s="7" t="s">
        <v>22</v>
      </c>
      <c r="G39" s="37">
        <v>58.1</v>
      </c>
      <c r="H39" s="255"/>
      <c r="I39" s="255"/>
      <c r="J39" s="259"/>
      <c r="K39" s="19"/>
    </row>
    <row r="40" spans="1:11" s="6" customFormat="1" ht="27.75" customHeight="1" x14ac:dyDescent="0.25">
      <c r="A40" s="18"/>
      <c r="B40" s="13" t="s">
        <v>47</v>
      </c>
      <c r="C40" s="4"/>
      <c r="D40" s="4"/>
      <c r="E40" s="4"/>
      <c r="F40" s="4"/>
      <c r="G40" s="37"/>
      <c r="H40" s="255">
        <v>58.1</v>
      </c>
      <c r="I40" s="255">
        <v>58.1</v>
      </c>
      <c r="J40" s="268"/>
      <c r="K40" s="19"/>
    </row>
    <row r="41" spans="1:11" s="6" customFormat="1" ht="69" customHeight="1" x14ac:dyDescent="0.25">
      <c r="A41" s="18">
        <v>9</v>
      </c>
      <c r="B41" s="5" t="s">
        <v>48</v>
      </c>
      <c r="C41" s="267" t="s">
        <v>49</v>
      </c>
      <c r="D41" s="239" t="s">
        <v>50</v>
      </c>
      <c r="E41" s="7" t="s">
        <v>21</v>
      </c>
      <c r="F41" s="7" t="s">
        <v>22</v>
      </c>
      <c r="G41" s="269">
        <v>80.44</v>
      </c>
      <c r="H41" s="269"/>
      <c r="I41" s="269"/>
      <c r="J41" s="259"/>
      <c r="K41" s="19"/>
    </row>
    <row r="42" spans="1:11" s="17" customFormat="1" ht="27.75" customHeight="1" x14ac:dyDescent="0.25">
      <c r="A42" s="41"/>
      <c r="B42" s="13" t="s">
        <v>51</v>
      </c>
      <c r="C42" s="267"/>
      <c r="D42" s="239"/>
      <c r="E42" s="7"/>
      <c r="F42" s="7"/>
      <c r="G42" s="269"/>
      <c r="H42" s="269">
        <v>80.44</v>
      </c>
      <c r="I42" s="269">
        <v>80.44</v>
      </c>
      <c r="J42" s="259"/>
      <c r="K42" s="270"/>
    </row>
    <row r="43" spans="1:11" s="6" customFormat="1" ht="64.150000000000006" customHeight="1" x14ac:dyDescent="0.25">
      <c r="A43" s="4">
        <v>10</v>
      </c>
      <c r="B43" s="271" t="s">
        <v>64</v>
      </c>
      <c r="C43" s="267" t="s">
        <v>65</v>
      </c>
      <c r="D43" s="246" t="s">
        <v>66</v>
      </c>
      <c r="E43" s="247" t="s">
        <v>21</v>
      </c>
      <c r="F43" s="9" t="s">
        <v>22</v>
      </c>
      <c r="G43" s="10">
        <v>723</v>
      </c>
      <c r="H43" s="11"/>
      <c r="I43" s="11"/>
      <c r="J43" s="11"/>
      <c r="K43" s="4"/>
    </row>
    <row r="44" spans="1:11" s="6" customFormat="1" ht="24.75" customHeight="1" x14ac:dyDescent="0.25">
      <c r="A44" s="7"/>
      <c r="B44" s="256" t="s">
        <v>32</v>
      </c>
      <c r="C44" s="267"/>
      <c r="D44" s="246"/>
      <c r="E44" s="247"/>
      <c r="F44" s="9"/>
      <c r="G44" s="255"/>
      <c r="H44" s="10">
        <v>200.3</v>
      </c>
      <c r="I44" s="10">
        <v>400.6</v>
      </c>
      <c r="J44" s="329" t="s">
        <v>55</v>
      </c>
      <c r="K44" s="4"/>
    </row>
    <row r="45" spans="1:11" s="6" customFormat="1" ht="24.75" customHeight="1" x14ac:dyDescent="0.25">
      <c r="A45" s="7"/>
      <c r="B45" s="256" t="s">
        <v>67</v>
      </c>
      <c r="C45" s="267"/>
      <c r="D45" s="246"/>
      <c r="E45" s="247"/>
      <c r="F45" s="9"/>
      <c r="G45" s="255"/>
      <c r="H45" s="10">
        <v>144</v>
      </c>
      <c r="I45" s="10">
        <v>144</v>
      </c>
      <c r="J45" s="331"/>
      <c r="K45" s="4"/>
    </row>
    <row r="46" spans="1:11" s="25" customFormat="1" ht="50.25" customHeight="1" x14ac:dyDescent="0.25">
      <c r="A46" s="279">
        <v>11</v>
      </c>
      <c r="B46" s="285" t="s">
        <v>90</v>
      </c>
      <c r="C46" s="239" t="s">
        <v>68</v>
      </c>
      <c r="D46" s="239" t="s">
        <v>69</v>
      </c>
      <c r="E46" s="239" t="s">
        <v>70</v>
      </c>
      <c r="F46" s="239" t="s">
        <v>22</v>
      </c>
      <c r="G46" s="272">
        <v>4801</v>
      </c>
      <c r="H46" s="273"/>
      <c r="I46" s="273"/>
      <c r="J46" s="273"/>
      <c r="K46" s="274"/>
    </row>
    <row r="47" spans="1:11" s="25" customFormat="1" ht="27.2" customHeight="1" x14ac:dyDescent="0.25">
      <c r="A47" s="280"/>
      <c r="B47" s="275" t="s">
        <v>47</v>
      </c>
      <c r="C47" s="26"/>
      <c r="D47" s="26"/>
      <c r="E47" s="26"/>
      <c r="F47" s="26"/>
      <c r="G47" s="276"/>
      <c r="H47" s="276">
        <v>315</v>
      </c>
      <c r="I47" s="276">
        <v>630</v>
      </c>
      <c r="J47" s="277" t="s">
        <v>33</v>
      </c>
      <c r="K47" s="274"/>
    </row>
    <row r="48" spans="1:11" s="25" customFormat="1" ht="105" customHeight="1" x14ac:dyDescent="0.25">
      <c r="A48" s="281">
        <v>12</v>
      </c>
      <c r="B48" s="284" t="s">
        <v>223</v>
      </c>
      <c r="C48" s="239" t="s">
        <v>68</v>
      </c>
      <c r="D48" s="239" t="s">
        <v>93</v>
      </c>
      <c r="E48" s="239" t="s">
        <v>71</v>
      </c>
      <c r="F48" s="239" t="s">
        <v>22</v>
      </c>
      <c r="G48" s="278">
        <f>3145-1088</f>
        <v>2057</v>
      </c>
      <c r="H48" s="273"/>
      <c r="I48" s="273"/>
      <c r="J48" s="273"/>
      <c r="K48" s="274"/>
    </row>
    <row r="49" spans="1:11" s="25" customFormat="1" ht="21.6" customHeight="1" x14ac:dyDescent="0.25">
      <c r="A49" s="282"/>
      <c r="B49" s="275" t="s">
        <v>72</v>
      </c>
      <c r="C49" s="26"/>
      <c r="D49" s="26"/>
      <c r="E49" s="26"/>
      <c r="F49" s="26"/>
      <c r="G49" s="278"/>
      <c r="H49" s="276">
        <v>250</v>
      </c>
      <c r="I49" s="276">
        <v>250</v>
      </c>
      <c r="J49" s="324" t="s">
        <v>33</v>
      </c>
      <c r="K49" s="274"/>
    </row>
    <row r="50" spans="1:11" s="25" customFormat="1" ht="21.6" customHeight="1" x14ac:dyDescent="0.25">
      <c r="A50" s="280"/>
      <c r="B50" s="275" t="s">
        <v>47</v>
      </c>
      <c r="C50" s="26"/>
      <c r="D50" s="26"/>
      <c r="E50" s="26"/>
      <c r="F50" s="26"/>
      <c r="G50" s="278"/>
      <c r="H50" s="276">
        <v>250</v>
      </c>
      <c r="I50" s="276">
        <v>250</v>
      </c>
      <c r="J50" s="325"/>
      <c r="K50" s="274"/>
    </row>
    <row r="51" spans="1:11" s="6" customFormat="1" ht="69" customHeight="1" x14ac:dyDescent="0.25">
      <c r="A51" s="283">
        <v>13</v>
      </c>
      <c r="B51" s="245" t="s">
        <v>224</v>
      </c>
      <c r="C51" s="239" t="s">
        <v>68</v>
      </c>
      <c r="D51" s="246" t="s">
        <v>73</v>
      </c>
      <c r="E51" s="247" t="s">
        <v>21</v>
      </c>
      <c r="F51" s="9" t="s">
        <v>74</v>
      </c>
      <c r="G51" s="10">
        <v>467.4</v>
      </c>
      <c r="H51" s="10">
        <v>90</v>
      </c>
      <c r="I51" s="10">
        <v>90</v>
      </c>
      <c r="J51" s="11"/>
      <c r="K51" s="4"/>
    </row>
    <row r="52" spans="1:11" s="6" customFormat="1" ht="68.25" customHeight="1" x14ac:dyDescent="0.25">
      <c r="A52" s="16">
        <v>14</v>
      </c>
      <c r="B52" s="271" t="s">
        <v>92</v>
      </c>
      <c r="C52" s="7" t="s">
        <v>75</v>
      </c>
      <c r="D52" s="7" t="s">
        <v>91</v>
      </c>
      <c r="E52" s="247" t="s">
        <v>76</v>
      </c>
      <c r="F52" s="7" t="s">
        <v>74</v>
      </c>
      <c r="G52" s="10">
        <v>911.8</v>
      </c>
      <c r="H52" s="10">
        <v>205</v>
      </c>
      <c r="I52" s="10">
        <v>410</v>
      </c>
      <c r="J52" s="4"/>
      <c r="K52" s="4"/>
    </row>
    <row r="53" spans="1:11" ht="47.25" x14ac:dyDescent="0.25">
      <c r="A53" s="16">
        <v>15</v>
      </c>
      <c r="B53" s="287" t="s">
        <v>221</v>
      </c>
      <c r="C53" s="7" t="s">
        <v>75</v>
      </c>
      <c r="D53" s="309" t="s">
        <v>226</v>
      </c>
      <c r="E53" s="247"/>
      <c r="F53" s="7"/>
      <c r="G53" s="310">
        <v>1051</v>
      </c>
      <c r="H53" s="311">
        <v>457</v>
      </c>
      <c r="I53" s="311">
        <v>457</v>
      </c>
      <c r="J53" s="4"/>
      <c r="K53" s="4"/>
    </row>
    <row r="54" spans="1:11" ht="47.25" x14ac:dyDescent="0.25">
      <c r="A54" s="4">
        <v>16</v>
      </c>
      <c r="B54" s="287" t="s">
        <v>222</v>
      </c>
      <c r="C54" s="7" t="s">
        <v>75</v>
      </c>
      <c r="D54" s="239" t="s">
        <v>69</v>
      </c>
      <c r="G54" s="310">
        <v>467</v>
      </c>
      <c r="H54" s="311">
        <v>90</v>
      </c>
      <c r="I54" s="311">
        <v>90</v>
      </c>
      <c r="J54" s="4"/>
      <c r="K54" s="4"/>
    </row>
    <row r="55" spans="1:11" ht="47.25" x14ac:dyDescent="0.25">
      <c r="A55" s="4">
        <v>17</v>
      </c>
      <c r="B55" s="287" t="s">
        <v>225</v>
      </c>
      <c r="C55" s="239" t="s">
        <v>68</v>
      </c>
      <c r="D55" s="309" t="s">
        <v>227</v>
      </c>
      <c r="G55" s="310">
        <v>1051</v>
      </c>
      <c r="H55" s="311">
        <v>457</v>
      </c>
      <c r="I55" s="311">
        <v>457</v>
      </c>
      <c r="J55" s="4"/>
      <c r="K55" s="4"/>
    </row>
  </sheetData>
  <mergeCells count="19">
    <mergeCell ref="J49:J50"/>
    <mergeCell ref="J16:J19"/>
    <mergeCell ref="J33:J35"/>
    <mergeCell ref="J22:J29"/>
    <mergeCell ref="J44:J45"/>
    <mergeCell ref="J10:J14"/>
    <mergeCell ref="A1:K1"/>
    <mergeCell ref="A2:K2"/>
    <mergeCell ref="A3:K3"/>
    <mergeCell ref="A4:K4"/>
    <mergeCell ref="A6:A7"/>
    <mergeCell ref="B6:B7"/>
    <mergeCell ref="C6:C7"/>
    <mergeCell ref="D6:D7"/>
    <mergeCell ref="E6:E7"/>
    <mergeCell ref="F6:F7"/>
    <mergeCell ref="G6:I6"/>
    <mergeCell ref="J6:J7"/>
    <mergeCell ref="K6:K7"/>
  </mergeCells>
  <pageMargins left="0.5" right="0.2" top="0.5" bottom="0.4" header="0.3" footer="0.3"/>
  <pageSetup paperSize="9" scale="60"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L33"/>
  <sheetViews>
    <sheetView showGridLines="0" zoomScale="85" zoomScaleNormal="85" zoomScaleSheetLayoutView="80" workbookViewId="0">
      <selection activeCell="A5" sqref="A5"/>
    </sheetView>
  </sheetViews>
  <sheetFormatPr defaultColWidth="9.140625" defaultRowHeight="15.75" x14ac:dyDescent="0.25"/>
  <cols>
    <col min="1" max="1" width="6.85546875" style="106" customWidth="1"/>
    <col min="2" max="2" width="36.85546875" style="86" customWidth="1"/>
    <col min="3" max="3" width="19.28515625" style="108" customWidth="1"/>
    <col min="4" max="4" width="27.28515625" style="108" customWidth="1"/>
    <col min="5" max="5" width="14.7109375" style="108" hidden="1" customWidth="1"/>
    <col min="6" max="6" width="14.7109375" style="109" hidden="1" customWidth="1"/>
    <col min="7" max="7" width="11.85546875" style="299" customWidth="1"/>
    <col min="8" max="9" width="11.85546875" style="110" customWidth="1"/>
    <col min="10" max="10" width="16.28515625" style="111" customWidth="1"/>
    <col min="11" max="11" width="10.85546875" style="112" customWidth="1"/>
    <col min="12" max="16384" width="9.140625" style="86"/>
  </cols>
  <sheetData>
    <row r="1" spans="1:12" s="85" customFormat="1" ht="19.7" customHeight="1" x14ac:dyDescent="0.25">
      <c r="A1" s="336" t="s">
        <v>117</v>
      </c>
      <c r="B1" s="336"/>
      <c r="C1" s="336"/>
      <c r="D1" s="336"/>
      <c r="E1" s="336"/>
      <c r="F1" s="336"/>
      <c r="G1" s="336"/>
      <c r="H1" s="336"/>
      <c r="I1" s="336"/>
      <c r="J1" s="336"/>
      <c r="K1" s="336"/>
      <c r="L1" s="84"/>
    </row>
    <row r="2" spans="1:12" ht="19.7" customHeight="1" x14ac:dyDescent="0.25">
      <c r="A2" s="336" t="s">
        <v>219</v>
      </c>
      <c r="B2" s="336"/>
      <c r="C2" s="336"/>
      <c r="D2" s="336"/>
      <c r="E2" s="336"/>
      <c r="F2" s="336"/>
      <c r="G2" s="336"/>
      <c r="H2" s="336"/>
      <c r="I2" s="336"/>
      <c r="J2" s="336"/>
      <c r="K2" s="336"/>
      <c r="L2" s="8"/>
    </row>
    <row r="3" spans="1:12" ht="19.7" customHeight="1" x14ac:dyDescent="0.25">
      <c r="A3" s="337" t="s">
        <v>118</v>
      </c>
      <c r="B3" s="337"/>
      <c r="C3" s="337"/>
      <c r="D3" s="337"/>
      <c r="E3" s="337"/>
      <c r="F3" s="337"/>
      <c r="G3" s="337"/>
      <c r="H3" s="337"/>
      <c r="I3" s="337"/>
      <c r="J3" s="337"/>
      <c r="K3" s="337"/>
      <c r="L3" s="8"/>
    </row>
    <row r="4" spans="1:12" ht="19.7" customHeight="1" x14ac:dyDescent="0.25">
      <c r="A4" s="338" t="str">
        <f>'PL 21 - Văn Quan'!A4:K4</f>
        <v>(Kèm theo Quyết định số 2135/QĐ-UBND ngày  30 tháng 9 năm 2025 của Chủ tịch Ủy ban nhân dân tỉnh Lạng Sơn)</v>
      </c>
      <c r="B4" s="338"/>
      <c r="C4" s="338"/>
      <c r="D4" s="338"/>
      <c r="E4" s="338"/>
      <c r="F4" s="338"/>
      <c r="G4" s="338"/>
      <c r="H4" s="338"/>
      <c r="I4" s="338"/>
      <c r="J4" s="338"/>
      <c r="K4" s="338"/>
      <c r="L4" s="8"/>
    </row>
    <row r="5" spans="1:12" ht="24.75" customHeight="1" x14ac:dyDescent="0.25">
      <c r="A5" s="8"/>
      <c r="B5" s="8"/>
      <c r="C5" s="3"/>
      <c r="D5" s="3"/>
      <c r="E5" s="3"/>
      <c r="F5" s="3"/>
      <c r="G5" s="303"/>
      <c r="H5" s="87"/>
      <c r="I5" s="87"/>
      <c r="J5" s="8"/>
      <c r="K5" s="8"/>
      <c r="L5" s="8"/>
    </row>
    <row r="6" spans="1:12" ht="71.25" customHeight="1" x14ac:dyDescent="0.25">
      <c r="A6" s="339" t="s">
        <v>2</v>
      </c>
      <c r="B6" s="339" t="s">
        <v>3</v>
      </c>
      <c r="C6" s="339" t="s">
        <v>4</v>
      </c>
      <c r="D6" s="339" t="s">
        <v>5</v>
      </c>
      <c r="E6" s="339" t="s">
        <v>6</v>
      </c>
      <c r="F6" s="339" t="s">
        <v>7</v>
      </c>
      <c r="G6" s="341" t="s">
        <v>8</v>
      </c>
      <c r="H6" s="342"/>
      <c r="I6" s="343"/>
      <c r="J6" s="344" t="s">
        <v>9</v>
      </c>
      <c r="K6" s="332" t="s">
        <v>12</v>
      </c>
      <c r="L6" s="88"/>
    </row>
    <row r="7" spans="1:12" ht="55.7" customHeight="1" x14ac:dyDescent="0.25">
      <c r="A7" s="340"/>
      <c r="B7" s="340"/>
      <c r="C7" s="340"/>
      <c r="D7" s="340"/>
      <c r="E7" s="340"/>
      <c r="F7" s="340"/>
      <c r="G7" s="247" t="s">
        <v>13</v>
      </c>
      <c r="H7" s="89" t="s">
        <v>14</v>
      </c>
      <c r="I7" s="89" t="s">
        <v>15</v>
      </c>
      <c r="J7" s="344" t="s">
        <v>16</v>
      </c>
      <c r="K7" s="332"/>
      <c r="L7" s="88"/>
    </row>
    <row r="8" spans="1:12" s="92" customFormat="1" ht="31.5" customHeight="1" x14ac:dyDescent="0.25">
      <c r="A8" s="1"/>
      <c r="B8" s="90" t="s">
        <v>159</v>
      </c>
      <c r="C8" s="15">
        <f>COUNTA(C9:C148)</f>
        <v>12</v>
      </c>
      <c r="D8" s="1"/>
      <c r="E8" s="1"/>
      <c r="F8" s="1"/>
      <c r="G8" s="233">
        <f>SUM(G9:G148)</f>
        <v>11702.900000000001</v>
      </c>
      <c r="H8" s="42">
        <f>SUM(H9:H148)</f>
        <v>3529.7</v>
      </c>
      <c r="I8" s="42">
        <f>SUM(I9:I148)</f>
        <v>5667.1</v>
      </c>
      <c r="J8" s="91"/>
      <c r="K8" s="2"/>
      <c r="L8" s="8"/>
    </row>
    <row r="9" spans="1:12" s="98" customFormat="1" ht="59.45" customHeight="1" x14ac:dyDescent="0.25">
      <c r="A9" s="36">
        <v>1</v>
      </c>
      <c r="B9" s="93" t="s">
        <v>119</v>
      </c>
      <c r="C9" s="34" t="s">
        <v>120</v>
      </c>
      <c r="D9" s="34" t="s">
        <v>121</v>
      </c>
      <c r="E9" s="34" t="s">
        <v>122</v>
      </c>
      <c r="F9" s="34" t="s">
        <v>22</v>
      </c>
      <c r="G9" s="302">
        <v>4374</v>
      </c>
      <c r="H9" s="95"/>
      <c r="I9" s="95"/>
      <c r="J9" s="96"/>
      <c r="K9" s="97"/>
    </row>
    <row r="10" spans="1:12" s="98" customFormat="1" ht="24.75" customHeight="1" x14ac:dyDescent="0.25">
      <c r="A10" s="36"/>
      <c r="B10" s="97" t="s">
        <v>123</v>
      </c>
      <c r="C10" s="34"/>
      <c r="D10" s="34"/>
      <c r="E10" s="34"/>
      <c r="F10" s="34"/>
      <c r="G10" s="301"/>
      <c r="H10" s="95">
        <v>230.7</v>
      </c>
      <c r="I10" s="95">
        <v>692.1</v>
      </c>
      <c r="J10" s="333" t="s">
        <v>124</v>
      </c>
      <c r="K10" s="97"/>
    </row>
    <row r="11" spans="1:12" s="98" customFormat="1" ht="24.75" customHeight="1" x14ac:dyDescent="0.25">
      <c r="A11" s="36"/>
      <c r="B11" s="97" t="s">
        <v>125</v>
      </c>
      <c r="C11" s="34"/>
      <c r="D11" s="34"/>
      <c r="E11" s="34"/>
      <c r="F11" s="34"/>
      <c r="G11" s="301"/>
      <c r="H11" s="94">
        <v>550</v>
      </c>
      <c r="I11" s="94">
        <v>550</v>
      </c>
      <c r="J11" s="334"/>
      <c r="K11" s="97"/>
    </row>
    <row r="12" spans="1:12" s="98" customFormat="1" ht="28.5" customHeight="1" x14ac:dyDescent="0.25">
      <c r="A12" s="36"/>
      <c r="B12" s="97" t="s">
        <v>126</v>
      </c>
      <c r="C12" s="34"/>
      <c r="D12" s="34"/>
      <c r="E12" s="34"/>
      <c r="F12" s="34"/>
      <c r="G12" s="301"/>
      <c r="H12" s="95">
        <v>80</v>
      </c>
      <c r="I12" s="95">
        <v>80</v>
      </c>
      <c r="J12" s="335"/>
      <c r="K12" s="97"/>
    </row>
    <row r="13" spans="1:12" s="98" customFormat="1" ht="66" customHeight="1" x14ac:dyDescent="0.25">
      <c r="A13" s="36">
        <v>2</v>
      </c>
      <c r="B13" s="99" t="s">
        <v>127</v>
      </c>
      <c r="C13" s="34" t="s">
        <v>128</v>
      </c>
      <c r="D13" s="34" t="s">
        <v>129</v>
      </c>
      <c r="E13" s="34" t="s">
        <v>21</v>
      </c>
      <c r="F13" s="34" t="s">
        <v>22</v>
      </c>
      <c r="G13" s="301">
        <v>458</v>
      </c>
      <c r="H13" s="94"/>
      <c r="I13" s="94"/>
      <c r="J13" s="96"/>
      <c r="K13" s="97"/>
    </row>
    <row r="14" spans="1:12" s="98" customFormat="1" ht="40.5" customHeight="1" x14ac:dyDescent="0.25">
      <c r="A14" s="36"/>
      <c r="B14" s="100" t="s">
        <v>130</v>
      </c>
      <c r="C14" s="34"/>
      <c r="D14" s="34"/>
      <c r="E14" s="34"/>
      <c r="F14" s="34"/>
      <c r="G14" s="301"/>
      <c r="H14" s="94">
        <v>248</v>
      </c>
      <c r="I14" s="94">
        <v>496</v>
      </c>
      <c r="J14" s="96" t="s">
        <v>131</v>
      </c>
      <c r="K14" s="97"/>
    </row>
    <row r="15" spans="1:12" s="98" customFormat="1" ht="69.95" customHeight="1" x14ac:dyDescent="0.25">
      <c r="A15" s="36">
        <v>3</v>
      </c>
      <c r="B15" s="99" t="s">
        <v>132</v>
      </c>
      <c r="C15" s="34" t="s">
        <v>128</v>
      </c>
      <c r="D15" s="34" t="s">
        <v>69</v>
      </c>
      <c r="E15" s="34" t="s">
        <v>133</v>
      </c>
      <c r="F15" s="34" t="s">
        <v>22</v>
      </c>
      <c r="G15" s="301">
        <v>711.6</v>
      </c>
      <c r="H15" s="95"/>
      <c r="I15" s="95"/>
      <c r="J15" s="96"/>
      <c r="K15" s="97"/>
    </row>
    <row r="16" spans="1:12" s="98" customFormat="1" ht="36" customHeight="1" x14ac:dyDescent="0.25">
      <c r="A16" s="36"/>
      <c r="B16" s="100" t="s">
        <v>130</v>
      </c>
      <c r="C16" s="34"/>
      <c r="D16" s="34"/>
      <c r="E16" s="34"/>
      <c r="F16" s="34"/>
      <c r="G16" s="301"/>
      <c r="H16" s="95">
        <v>330</v>
      </c>
      <c r="I16" s="95">
        <v>660</v>
      </c>
      <c r="J16" s="96" t="s">
        <v>131</v>
      </c>
      <c r="K16" s="97"/>
    </row>
    <row r="17" spans="1:11" s="98" customFormat="1" ht="56.25" customHeight="1" x14ac:dyDescent="0.25">
      <c r="A17" s="36">
        <v>4</v>
      </c>
      <c r="B17" s="93" t="s">
        <v>134</v>
      </c>
      <c r="C17" s="34" t="s">
        <v>135</v>
      </c>
      <c r="D17" s="34" t="s">
        <v>136</v>
      </c>
      <c r="E17" s="34" t="s">
        <v>122</v>
      </c>
      <c r="F17" s="34" t="s">
        <v>74</v>
      </c>
      <c r="G17" s="301">
        <v>875</v>
      </c>
      <c r="H17" s="95"/>
      <c r="I17" s="95"/>
      <c r="J17" s="96"/>
      <c r="K17" s="97"/>
    </row>
    <row r="18" spans="1:11" s="98" customFormat="1" ht="34.5" customHeight="1" x14ac:dyDescent="0.25">
      <c r="A18" s="36"/>
      <c r="B18" s="97" t="s">
        <v>47</v>
      </c>
      <c r="C18" s="34"/>
      <c r="D18" s="34"/>
      <c r="E18" s="34"/>
      <c r="F18" s="34"/>
      <c r="G18" s="301"/>
      <c r="H18" s="95">
        <v>240</v>
      </c>
      <c r="I18" s="95">
        <v>240</v>
      </c>
      <c r="J18" s="96" t="s">
        <v>131</v>
      </c>
      <c r="K18" s="97"/>
    </row>
    <row r="19" spans="1:11" s="98" customFormat="1" ht="61.7" customHeight="1" x14ac:dyDescent="0.25">
      <c r="A19" s="36">
        <v>5</v>
      </c>
      <c r="B19" s="99" t="s">
        <v>138</v>
      </c>
      <c r="C19" s="34" t="s">
        <v>139</v>
      </c>
      <c r="D19" s="101" t="s">
        <v>140</v>
      </c>
      <c r="E19" s="34" t="s">
        <v>21</v>
      </c>
      <c r="F19" s="34" t="s">
        <v>74</v>
      </c>
      <c r="G19" s="301">
        <v>661</v>
      </c>
      <c r="H19" s="94"/>
      <c r="I19" s="94"/>
      <c r="J19" s="96"/>
      <c r="K19" s="97"/>
    </row>
    <row r="20" spans="1:11" s="98" customFormat="1" ht="47.25" x14ac:dyDescent="0.25">
      <c r="A20" s="36"/>
      <c r="B20" s="47" t="s">
        <v>141</v>
      </c>
      <c r="C20" s="34"/>
      <c r="D20" s="101"/>
      <c r="E20" s="34"/>
      <c r="F20" s="34"/>
      <c r="G20" s="301"/>
      <c r="H20" s="102">
        <v>239</v>
      </c>
      <c r="I20" s="102">
        <v>717</v>
      </c>
      <c r="J20" s="96" t="s">
        <v>124</v>
      </c>
      <c r="K20" s="97"/>
    </row>
    <row r="21" spans="1:11" s="98" customFormat="1" ht="55.7" customHeight="1" x14ac:dyDescent="0.25">
      <c r="A21" s="36">
        <v>6</v>
      </c>
      <c r="B21" s="103" t="s">
        <v>142</v>
      </c>
      <c r="C21" s="34" t="s">
        <v>143</v>
      </c>
      <c r="D21" s="101" t="s">
        <v>144</v>
      </c>
      <c r="E21" s="34" t="s">
        <v>21</v>
      </c>
      <c r="F21" s="34" t="s">
        <v>74</v>
      </c>
      <c r="G21" s="301">
        <v>844.8</v>
      </c>
      <c r="H21" s="94"/>
      <c r="I21" s="94"/>
      <c r="J21" s="96"/>
      <c r="K21" s="97"/>
    </row>
    <row r="22" spans="1:11" s="98" customFormat="1" ht="39" customHeight="1" x14ac:dyDescent="0.25">
      <c r="A22" s="36"/>
      <c r="B22" s="47" t="s">
        <v>130</v>
      </c>
      <c r="C22" s="34"/>
      <c r="D22" s="101"/>
      <c r="E22" s="34"/>
      <c r="F22" s="34"/>
      <c r="G22" s="301"/>
      <c r="H22" s="94">
        <v>210</v>
      </c>
      <c r="I22" s="94">
        <v>420</v>
      </c>
      <c r="J22" s="96" t="s">
        <v>131</v>
      </c>
      <c r="K22" s="97"/>
    </row>
    <row r="23" spans="1:11" s="98" customFormat="1" ht="72.75" customHeight="1" x14ac:dyDescent="0.25">
      <c r="A23" s="36">
        <v>7</v>
      </c>
      <c r="B23" s="103" t="s">
        <v>145</v>
      </c>
      <c r="C23" s="34" t="s">
        <v>146</v>
      </c>
      <c r="D23" s="33" t="s">
        <v>147</v>
      </c>
      <c r="E23" s="34" t="s">
        <v>21</v>
      </c>
      <c r="F23" s="34" t="s">
        <v>74</v>
      </c>
      <c r="G23" s="301">
        <v>633</v>
      </c>
      <c r="H23" s="94"/>
      <c r="I23" s="94"/>
      <c r="J23" s="96"/>
      <c r="K23" s="97"/>
    </row>
    <row r="24" spans="1:11" s="98" customFormat="1" ht="29.45" customHeight="1" x14ac:dyDescent="0.25">
      <c r="A24" s="36"/>
      <c r="B24" s="47" t="s">
        <v>148</v>
      </c>
      <c r="C24" s="34"/>
      <c r="D24" s="33"/>
      <c r="E24" s="34"/>
      <c r="F24" s="34"/>
      <c r="G24" s="301"/>
      <c r="H24" s="94">
        <v>170</v>
      </c>
      <c r="I24" s="94">
        <v>170</v>
      </c>
      <c r="J24" s="96"/>
      <c r="K24" s="97"/>
    </row>
    <row r="25" spans="1:11" s="98" customFormat="1" ht="54" customHeight="1" x14ac:dyDescent="0.25">
      <c r="A25" s="36">
        <v>8</v>
      </c>
      <c r="B25" s="103" t="s">
        <v>149</v>
      </c>
      <c r="C25" s="34" t="s">
        <v>150</v>
      </c>
      <c r="D25" s="33" t="s">
        <v>151</v>
      </c>
      <c r="E25" s="34" t="s">
        <v>21</v>
      </c>
      <c r="F25" s="34" t="s">
        <v>74</v>
      </c>
      <c r="G25" s="301">
        <v>514.70000000000005</v>
      </c>
      <c r="H25" s="102"/>
      <c r="I25" s="102"/>
      <c r="J25" s="104"/>
      <c r="K25" s="97"/>
    </row>
    <row r="26" spans="1:11" s="98" customFormat="1" ht="27.75" customHeight="1" x14ac:dyDescent="0.25">
      <c r="A26" s="36"/>
      <c r="B26" s="47" t="s">
        <v>152</v>
      </c>
      <c r="C26" s="34"/>
      <c r="D26" s="33"/>
      <c r="E26" s="34"/>
      <c r="F26" s="34"/>
      <c r="G26" s="301"/>
      <c r="H26" s="102">
        <v>150</v>
      </c>
      <c r="I26" s="102">
        <v>150</v>
      </c>
      <c r="J26" s="104"/>
      <c r="K26" s="97"/>
    </row>
    <row r="27" spans="1:11" s="98" customFormat="1" ht="46.5" customHeight="1" x14ac:dyDescent="0.25">
      <c r="A27" s="36">
        <v>9</v>
      </c>
      <c r="B27" s="103" t="s">
        <v>153</v>
      </c>
      <c r="C27" s="34" t="s">
        <v>150</v>
      </c>
      <c r="D27" s="34" t="s">
        <v>69</v>
      </c>
      <c r="E27" s="34" t="s">
        <v>21</v>
      </c>
      <c r="F27" s="34" t="s">
        <v>74</v>
      </c>
      <c r="G27" s="301">
        <v>922.8</v>
      </c>
      <c r="H27" s="102"/>
      <c r="I27" s="102"/>
      <c r="J27" s="104"/>
      <c r="K27" s="97"/>
    </row>
    <row r="28" spans="1:11" s="98" customFormat="1" ht="36.75" customHeight="1" x14ac:dyDescent="0.25">
      <c r="A28" s="36"/>
      <c r="B28" s="47" t="s">
        <v>154</v>
      </c>
      <c r="C28" s="34"/>
      <c r="D28" s="34"/>
      <c r="E28" s="34"/>
      <c r="F28" s="34"/>
      <c r="G28" s="301"/>
      <c r="H28" s="102">
        <v>205</v>
      </c>
      <c r="I28" s="102">
        <v>615</v>
      </c>
      <c r="J28" s="104" t="s">
        <v>155</v>
      </c>
      <c r="K28" s="97"/>
    </row>
    <row r="29" spans="1:11" ht="61.7" customHeight="1" x14ac:dyDescent="0.25">
      <c r="A29" s="36">
        <v>10</v>
      </c>
      <c r="B29" s="103" t="s">
        <v>228</v>
      </c>
      <c r="C29" s="69" t="s">
        <v>156</v>
      </c>
      <c r="D29" s="69" t="s">
        <v>229</v>
      </c>
      <c r="E29" s="307"/>
      <c r="F29" s="307"/>
      <c r="G29" s="300">
        <v>341</v>
      </c>
      <c r="H29" s="102">
        <v>165</v>
      </c>
      <c r="I29" s="102">
        <v>165</v>
      </c>
      <c r="J29" s="104" t="s">
        <v>33</v>
      </c>
      <c r="K29" s="306"/>
    </row>
    <row r="30" spans="1:11" ht="64.5" customHeight="1" x14ac:dyDescent="0.25">
      <c r="A30" s="36">
        <v>11</v>
      </c>
      <c r="B30" s="103" t="s">
        <v>230</v>
      </c>
      <c r="C30" s="69" t="s">
        <v>139</v>
      </c>
      <c r="D30" s="34" t="s">
        <v>69</v>
      </c>
      <c r="E30" s="305"/>
      <c r="F30" s="304"/>
      <c r="G30" s="300">
        <v>765</v>
      </c>
      <c r="H30" s="102">
        <v>360</v>
      </c>
      <c r="I30" s="102">
        <v>360</v>
      </c>
      <c r="J30" s="104" t="s">
        <v>41</v>
      </c>
      <c r="K30" s="306"/>
    </row>
    <row r="31" spans="1:11" ht="66" customHeight="1" x14ac:dyDescent="0.25">
      <c r="A31" s="36">
        <v>12</v>
      </c>
      <c r="B31" s="103" t="s">
        <v>231</v>
      </c>
      <c r="C31" s="69" t="s">
        <v>150</v>
      </c>
      <c r="D31" s="34" t="s">
        <v>69</v>
      </c>
      <c r="E31" s="305"/>
      <c r="F31" s="304"/>
      <c r="G31" s="300">
        <v>602</v>
      </c>
      <c r="H31" s="102">
        <v>352</v>
      </c>
      <c r="I31" s="102">
        <v>352</v>
      </c>
      <c r="J31" s="104" t="s">
        <v>41</v>
      </c>
      <c r="K31" s="306"/>
    </row>
    <row r="32" spans="1:11" ht="84" customHeight="1" x14ac:dyDescent="0.25">
      <c r="B32" s="107"/>
    </row>
    <row r="33" ht="24" customHeight="1" x14ac:dyDescent="0.25"/>
  </sheetData>
  <mergeCells count="14">
    <mergeCell ref="K6:K7"/>
    <mergeCell ref="J10:J12"/>
    <mergeCell ref="A1:K1"/>
    <mergeCell ref="A2:K2"/>
    <mergeCell ref="A3:K3"/>
    <mergeCell ref="A4:K4"/>
    <mergeCell ref="A6:A7"/>
    <mergeCell ref="B6:B7"/>
    <mergeCell ref="C6:C7"/>
    <mergeCell ref="D6:D7"/>
    <mergeCell ref="E6:E7"/>
    <mergeCell ref="F6:F7"/>
    <mergeCell ref="G6:I6"/>
    <mergeCell ref="J6:J7"/>
  </mergeCells>
  <pageMargins left="0.5" right="0.3" top="0.5" bottom="0.5" header="0.3" footer="0.3"/>
  <pageSetup paperSize="9" scale="60"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O23"/>
  <sheetViews>
    <sheetView topLeftCell="A18" zoomScale="85" zoomScaleNormal="85" zoomScaleSheetLayoutView="80" workbookViewId="0">
      <selection activeCell="A5" sqref="A5"/>
    </sheetView>
  </sheetViews>
  <sheetFormatPr defaultColWidth="9.140625" defaultRowHeight="35.1" customHeight="1" x14ac:dyDescent="0.25"/>
  <cols>
    <col min="1" max="1" width="6.140625" style="52" customWidth="1"/>
    <col min="2" max="2" width="35" style="51" customWidth="1"/>
    <col min="3" max="3" width="18.28515625" style="51" customWidth="1"/>
    <col min="4" max="4" width="26.85546875" style="51" customWidth="1"/>
    <col min="5" max="6" width="15.28515625" style="55" hidden="1" customWidth="1"/>
    <col min="7" max="9" width="12.85546875" style="43" customWidth="1"/>
    <col min="10" max="10" width="15.42578125" style="51" customWidth="1"/>
    <col min="11" max="11" width="11.28515625" style="51" customWidth="1"/>
    <col min="12" max="14" width="10.140625" style="51" customWidth="1"/>
    <col min="15" max="15" width="9.140625" style="51" customWidth="1"/>
    <col min="16" max="16384" width="9.140625" style="51"/>
  </cols>
  <sheetData>
    <row r="1" spans="1:15" ht="22.5" customHeight="1" x14ac:dyDescent="0.25">
      <c r="A1" s="345" t="s">
        <v>94</v>
      </c>
      <c r="B1" s="345"/>
      <c r="C1" s="345"/>
      <c r="D1" s="345"/>
      <c r="E1" s="345"/>
      <c r="F1" s="345"/>
      <c r="G1" s="345"/>
      <c r="H1" s="345"/>
      <c r="I1" s="345"/>
      <c r="J1" s="345"/>
      <c r="K1" s="345"/>
      <c r="L1" s="50"/>
      <c r="M1" s="50"/>
      <c r="N1" s="50"/>
    </row>
    <row r="2" spans="1:15" ht="22.5" customHeight="1" x14ac:dyDescent="0.25">
      <c r="A2" s="336" t="s">
        <v>219</v>
      </c>
      <c r="B2" s="336"/>
      <c r="C2" s="336"/>
      <c r="D2" s="336"/>
      <c r="E2" s="336"/>
      <c r="F2" s="336"/>
      <c r="G2" s="336"/>
      <c r="H2" s="336"/>
      <c r="I2" s="336"/>
      <c r="J2" s="336"/>
      <c r="K2" s="336"/>
      <c r="L2" s="50"/>
      <c r="M2" s="50"/>
      <c r="N2" s="50"/>
    </row>
    <row r="3" spans="1:15" ht="22.5" customHeight="1" x14ac:dyDescent="0.25">
      <c r="A3" s="346" t="s">
        <v>110</v>
      </c>
      <c r="B3" s="346"/>
      <c r="C3" s="346"/>
      <c r="D3" s="346"/>
      <c r="E3" s="346"/>
      <c r="F3" s="346"/>
      <c r="G3" s="346"/>
      <c r="H3" s="346"/>
      <c r="I3" s="346"/>
      <c r="J3" s="346"/>
      <c r="K3" s="346"/>
      <c r="L3" s="53"/>
      <c r="M3" s="53"/>
      <c r="N3" s="53"/>
    </row>
    <row r="4" spans="1:15" ht="22.5" customHeight="1" x14ac:dyDescent="0.25">
      <c r="A4" s="347" t="str">
        <f>'PL 21 - Văn Quan'!A4:K4</f>
        <v>(Kèm theo Quyết định số 2135/QĐ-UBND ngày  30 tháng 9 năm 2025 của Chủ tịch Ủy ban nhân dân tỉnh Lạng Sơn)</v>
      </c>
      <c r="B4" s="347"/>
      <c r="C4" s="347"/>
      <c r="D4" s="347"/>
      <c r="E4" s="347"/>
      <c r="F4" s="347"/>
      <c r="G4" s="347"/>
      <c r="H4" s="347"/>
      <c r="I4" s="347"/>
      <c r="J4" s="347"/>
      <c r="K4" s="347"/>
      <c r="L4" s="54"/>
      <c r="M4" s="54"/>
      <c r="N4" s="54"/>
    </row>
    <row r="5" spans="1:15" ht="24.75" customHeight="1" x14ac:dyDescent="0.25"/>
    <row r="6" spans="1:15" ht="71.25" customHeight="1" x14ac:dyDescent="0.25">
      <c r="A6" s="348" t="s">
        <v>2</v>
      </c>
      <c r="B6" s="348" t="s">
        <v>3</v>
      </c>
      <c r="C6" s="348" t="s">
        <v>4</v>
      </c>
      <c r="D6" s="348" t="s">
        <v>5</v>
      </c>
      <c r="E6" s="348" t="s">
        <v>6</v>
      </c>
      <c r="F6" s="348" t="s">
        <v>7</v>
      </c>
      <c r="G6" s="354" t="s">
        <v>8</v>
      </c>
      <c r="H6" s="354"/>
      <c r="I6" s="354"/>
      <c r="J6" s="355" t="s">
        <v>9</v>
      </c>
      <c r="K6" s="356" t="s">
        <v>12</v>
      </c>
      <c r="L6" s="56"/>
      <c r="M6" s="56"/>
      <c r="N6" s="56"/>
      <c r="O6" s="57"/>
    </row>
    <row r="7" spans="1:15" ht="58.5" customHeight="1" x14ac:dyDescent="0.25">
      <c r="A7" s="349"/>
      <c r="B7" s="349"/>
      <c r="C7" s="349"/>
      <c r="D7" s="349"/>
      <c r="E7" s="349"/>
      <c r="F7" s="349"/>
      <c r="G7" s="44" t="s">
        <v>13</v>
      </c>
      <c r="H7" s="44" t="s">
        <v>14</v>
      </c>
      <c r="I7" s="44" t="s">
        <v>15</v>
      </c>
      <c r="J7" s="355" t="s">
        <v>16</v>
      </c>
      <c r="K7" s="357"/>
      <c r="L7" s="56"/>
      <c r="M7" s="56"/>
      <c r="N7" s="56"/>
      <c r="O7" s="57"/>
    </row>
    <row r="8" spans="1:15" s="62" customFormat="1" ht="36" customHeight="1" x14ac:dyDescent="0.25">
      <c r="A8" s="59"/>
      <c r="B8" s="63" t="s">
        <v>85</v>
      </c>
      <c r="C8" s="58">
        <f>COUNTA(C9:C23)</f>
        <v>3</v>
      </c>
      <c r="D8" s="59"/>
      <c r="E8" s="59"/>
      <c r="F8" s="59"/>
      <c r="G8" s="64">
        <f>SUM(G9:G23)</f>
        <v>5781.9</v>
      </c>
      <c r="H8" s="64">
        <f>SUM(H9:H23)</f>
        <v>2290.3333333333335</v>
      </c>
      <c r="I8" s="64">
        <f>SUM(I9:I23)</f>
        <v>3357</v>
      </c>
      <c r="J8" s="59"/>
      <c r="K8" s="59"/>
      <c r="L8" s="60"/>
      <c r="M8" s="60"/>
      <c r="N8" s="60"/>
      <c r="O8" s="61"/>
    </row>
    <row r="9" spans="1:15" s="73" customFormat="1" ht="66.75" customHeight="1" x14ac:dyDescent="0.25">
      <c r="A9" s="58">
        <v>1</v>
      </c>
      <c r="B9" s="68" t="s">
        <v>95</v>
      </c>
      <c r="C9" s="69" t="s">
        <v>96</v>
      </c>
      <c r="D9" s="69" t="s">
        <v>111</v>
      </c>
      <c r="E9" s="70" t="s">
        <v>21</v>
      </c>
      <c r="F9" s="70" t="s">
        <v>22</v>
      </c>
      <c r="G9" s="46">
        <v>2439.6</v>
      </c>
      <c r="H9" s="45"/>
      <c r="I9" s="45"/>
      <c r="J9" s="65"/>
      <c r="K9" s="71"/>
      <c r="L9" s="72"/>
      <c r="M9" s="72"/>
      <c r="N9" s="72"/>
    </row>
    <row r="10" spans="1:15" s="78" customFormat="1" ht="28.5" customHeight="1" x14ac:dyDescent="0.25">
      <c r="A10" s="74"/>
      <c r="B10" s="47" t="s">
        <v>47</v>
      </c>
      <c r="C10" s="69"/>
      <c r="D10" s="75"/>
      <c r="E10" s="70"/>
      <c r="F10" s="70"/>
      <c r="G10" s="46"/>
      <c r="H10" s="48">
        <f>I10/2</f>
        <v>261</v>
      </c>
      <c r="I10" s="48">
        <v>522</v>
      </c>
      <c r="J10" s="353" t="s">
        <v>97</v>
      </c>
      <c r="K10" s="76"/>
      <c r="L10" s="77"/>
      <c r="M10" s="77"/>
      <c r="N10" s="77"/>
    </row>
    <row r="11" spans="1:15" s="78" customFormat="1" ht="28.5" customHeight="1" x14ac:dyDescent="0.25">
      <c r="A11" s="74"/>
      <c r="B11" s="47" t="s">
        <v>98</v>
      </c>
      <c r="C11" s="69"/>
      <c r="D11" s="75"/>
      <c r="E11" s="70"/>
      <c r="F11" s="70"/>
      <c r="G11" s="46"/>
      <c r="H11" s="48">
        <v>383</v>
      </c>
      <c r="I11" s="48">
        <v>383</v>
      </c>
      <c r="J11" s="353"/>
      <c r="K11" s="76"/>
      <c r="L11" s="77"/>
      <c r="M11" s="77"/>
      <c r="N11" s="77"/>
    </row>
    <row r="12" spans="1:15" s="78" customFormat="1" ht="28.5" customHeight="1" x14ac:dyDescent="0.25">
      <c r="A12" s="74"/>
      <c r="B12" s="47" t="s">
        <v>99</v>
      </c>
      <c r="C12" s="69"/>
      <c r="D12" s="75"/>
      <c r="E12" s="70"/>
      <c r="F12" s="70"/>
      <c r="G12" s="46"/>
      <c r="H12" s="48">
        <v>97</v>
      </c>
      <c r="I12" s="48">
        <v>97</v>
      </c>
      <c r="J12" s="353"/>
      <c r="K12" s="76"/>
      <c r="L12" s="77"/>
      <c r="M12" s="77"/>
      <c r="N12" s="77"/>
    </row>
    <row r="13" spans="1:15" s="78" customFormat="1" ht="28.5" customHeight="1" x14ac:dyDescent="0.25">
      <c r="A13" s="74"/>
      <c r="B13" s="47" t="s">
        <v>100</v>
      </c>
      <c r="C13" s="69"/>
      <c r="D13" s="75"/>
      <c r="E13" s="70"/>
      <c r="F13" s="70"/>
      <c r="G13" s="46"/>
      <c r="H13" s="46">
        <v>36</v>
      </c>
      <c r="I13" s="46">
        <v>36</v>
      </c>
      <c r="J13" s="353"/>
      <c r="K13" s="76"/>
      <c r="L13" s="77"/>
      <c r="M13" s="77"/>
      <c r="N13" s="77"/>
    </row>
    <row r="14" spans="1:15" s="67" customFormat="1" ht="57.95" customHeight="1" x14ac:dyDescent="0.25">
      <c r="A14" s="58">
        <v>2</v>
      </c>
      <c r="B14" s="68" t="s">
        <v>101</v>
      </c>
      <c r="C14" s="69" t="s">
        <v>102</v>
      </c>
      <c r="D14" s="69" t="s">
        <v>115</v>
      </c>
      <c r="E14" s="69" t="s">
        <v>21</v>
      </c>
      <c r="F14" s="70" t="s">
        <v>22</v>
      </c>
      <c r="G14" s="49">
        <v>2296.3000000000002</v>
      </c>
      <c r="H14" s="45"/>
      <c r="I14" s="45"/>
      <c r="J14" s="65"/>
      <c r="K14" s="65"/>
      <c r="L14" s="66"/>
      <c r="M14" s="66"/>
      <c r="N14" s="66"/>
    </row>
    <row r="15" spans="1:15" s="82" customFormat="1" ht="28.5" customHeight="1" x14ac:dyDescent="0.25">
      <c r="A15" s="79"/>
      <c r="B15" s="80" t="s">
        <v>103</v>
      </c>
      <c r="C15" s="69"/>
      <c r="D15" s="69"/>
      <c r="E15" s="69"/>
      <c r="F15" s="69"/>
      <c r="G15" s="46"/>
      <c r="H15" s="40">
        <f>I15/3</f>
        <v>180.33333333333334</v>
      </c>
      <c r="I15" s="40">
        <v>541</v>
      </c>
      <c r="J15" s="353" t="s">
        <v>97</v>
      </c>
      <c r="K15" s="79"/>
      <c r="L15" s="81"/>
      <c r="M15" s="81"/>
      <c r="N15" s="81"/>
    </row>
    <row r="16" spans="1:15" s="82" customFormat="1" ht="28.5" customHeight="1" x14ac:dyDescent="0.25">
      <c r="A16" s="79"/>
      <c r="B16" s="80" t="s">
        <v>104</v>
      </c>
      <c r="C16" s="69"/>
      <c r="D16" s="69"/>
      <c r="E16" s="69"/>
      <c r="F16" s="69"/>
      <c r="G16" s="46"/>
      <c r="H16" s="46">
        <v>120</v>
      </c>
      <c r="I16" s="46">
        <v>360</v>
      </c>
      <c r="J16" s="353"/>
      <c r="K16" s="79"/>
      <c r="L16" s="81"/>
      <c r="M16" s="81"/>
      <c r="N16" s="81"/>
    </row>
    <row r="17" spans="1:15" s="82" customFormat="1" ht="28.5" customHeight="1" x14ac:dyDescent="0.25">
      <c r="A17" s="79"/>
      <c r="B17" s="80" t="s">
        <v>99</v>
      </c>
      <c r="C17" s="69"/>
      <c r="D17" s="69"/>
      <c r="E17" s="69"/>
      <c r="F17" s="69"/>
      <c r="G17" s="46"/>
      <c r="H17" s="46">
        <v>91</v>
      </c>
      <c r="I17" s="46">
        <v>91</v>
      </c>
      <c r="J17" s="353"/>
      <c r="K17" s="79"/>
      <c r="L17" s="81" t="s">
        <v>112</v>
      </c>
      <c r="M17" s="81"/>
      <c r="N17" s="81"/>
    </row>
    <row r="18" spans="1:15" s="82" customFormat="1" ht="28.5" customHeight="1" x14ac:dyDescent="0.25">
      <c r="A18" s="79"/>
      <c r="B18" s="80" t="s">
        <v>98</v>
      </c>
      <c r="C18" s="69"/>
      <c r="D18" s="69"/>
      <c r="E18" s="69"/>
      <c r="F18" s="69"/>
      <c r="G18" s="46"/>
      <c r="H18" s="46">
        <v>368</v>
      </c>
      <c r="I18" s="46">
        <v>368</v>
      </c>
      <c r="J18" s="353"/>
      <c r="K18" s="79"/>
      <c r="L18" s="81"/>
      <c r="M18" s="81"/>
      <c r="N18" s="81"/>
    </row>
    <row r="19" spans="1:15" s="67" customFormat="1" ht="108" customHeight="1" x14ac:dyDescent="0.25">
      <c r="A19" s="58">
        <v>3</v>
      </c>
      <c r="B19" s="68" t="s">
        <v>105</v>
      </c>
      <c r="C19" s="69" t="s">
        <v>106</v>
      </c>
      <c r="D19" s="69" t="s">
        <v>116</v>
      </c>
      <c r="E19" s="69" t="s">
        <v>21</v>
      </c>
      <c r="F19" s="70" t="s">
        <v>22</v>
      </c>
      <c r="G19" s="40">
        <v>1046</v>
      </c>
      <c r="H19" s="45"/>
      <c r="I19" s="45"/>
      <c r="J19" s="65"/>
      <c r="K19" s="350" t="s">
        <v>107</v>
      </c>
      <c r="L19" s="66"/>
      <c r="M19" s="66"/>
      <c r="N19" s="66"/>
    </row>
    <row r="20" spans="1:15" s="82" customFormat="1" ht="27.2" customHeight="1" x14ac:dyDescent="0.25">
      <c r="A20" s="74"/>
      <c r="B20" s="79" t="s">
        <v>108</v>
      </c>
      <c r="C20" s="69"/>
      <c r="D20" s="69"/>
      <c r="E20" s="69"/>
      <c r="F20" s="69"/>
      <c r="G20" s="40"/>
      <c r="H20" s="40">
        <v>205</v>
      </c>
      <c r="I20" s="40">
        <v>410</v>
      </c>
      <c r="J20" s="353" t="s">
        <v>97</v>
      </c>
      <c r="K20" s="351"/>
      <c r="L20" s="81"/>
      <c r="M20" s="81"/>
      <c r="N20" s="81"/>
    </row>
    <row r="21" spans="1:15" s="82" customFormat="1" ht="27.2" customHeight="1" x14ac:dyDescent="0.25">
      <c r="A21" s="74"/>
      <c r="B21" s="83" t="s">
        <v>113</v>
      </c>
      <c r="C21" s="69"/>
      <c r="D21" s="69"/>
      <c r="E21" s="69"/>
      <c r="F21" s="69"/>
      <c r="G21" s="40"/>
      <c r="H21" s="46">
        <v>77</v>
      </c>
      <c r="I21" s="46">
        <v>77</v>
      </c>
      <c r="J21" s="353"/>
      <c r="K21" s="351"/>
      <c r="L21" s="81" t="s">
        <v>114</v>
      </c>
      <c r="M21" s="81"/>
      <c r="N21" s="81"/>
      <c r="O21" s="67" t="s">
        <v>109</v>
      </c>
    </row>
    <row r="22" spans="1:15" s="82" customFormat="1" ht="27.2" customHeight="1" x14ac:dyDescent="0.25">
      <c r="A22" s="74"/>
      <c r="B22" s="83" t="s">
        <v>99</v>
      </c>
      <c r="C22" s="69"/>
      <c r="D22" s="69"/>
      <c r="E22" s="69"/>
      <c r="F22" s="69"/>
      <c r="G22" s="40"/>
      <c r="H22" s="46">
        <v>120</v>
      </c>
      <c r="I22" s="46">
        <v>120</v>
      </c>
      <c r="J22" s="353"/>
      <c r="K22" s="351"/>
      <c r="L22" s="81"/>
      <c r="M22" s="81"/>
      <c r="N22" s="81"/>
      <c r="O22" s="67"/>
    </row>
    <row r="23" spans="1:15" s="82" customFormat="1" ht="27.2" customHeight="1" x14ac:dyDescent="0.25">
      <c r="A23" s="74"/>
      <c r="B23" s="79" t="s">
        <v>98</v>
      </c>
      <c r="C23" s="69"/>
      <c r="D23" s="69"/>
      <c r="E23" s="69"/>
      <c r="F23" s="69"/>
      <c r="G23" s="40"/>
      <c r="H23" s="46">
        <v>352</v>
      </c>
      <c r="I23" s="46">
        <v>352</v>
      </c>
      <c r="J23" s="353"/>
      <c r="K23" s="352"/>
      <c r="L23" s="81"/>
      <c r="M23" s="81"/>
      <c r="N23" s="81"/>
    </row>
  </sheetData>
  <mergeCells count="17">
    <mergeCell ref="K19:K23"/>
    <mergeCell ref="J20:J23"/>
    <mergeCell ref="G6:I6"/>
    <mergeCell ref="J6:J7"/>
    <mergeCell ref="K6:K7"/>
    <mergeCell ref="J10:J13"/>
    <mergeCell ref="J15:J18"/>
    <mergeCell ref="A1:K1"/>
    <mergeCell ref="A2:K2"/>
    <mergeCell ref="A3:K3"/>
    <mergeCell ref="A4:K4"/>
    <mergeCell ref="A6:A7"/>
    <mergeCell ref="B6:B7"/>
    <mergeCell ref="C6:C7"/>
    <mergeCell ref="D6:D7"/>
    <mergeCell ref="E6:E7"/>
    <mergeCell ref="F6:F7"/>
  </mergeCells>
  <pageMargins left="0.5" right="0.2" top="0.5" bottom="0.4" header="0.3" footer="0.3"/>
  <pageSetup paperSize="9" scale="62" fitToHeight="0" orientation="landscape"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O28"/>
  <sheetViews>
    <sheetView tabSelected="1" zoomScale="80" zoomScaleNormal="80" workbookViewId="0">
      <selection activeCell="A5" sqref="A5"/>
    </sheetView>
  </sheetViews>
  <sheetFormatPr defaultColWidth="9.140625" defaultRowHeight="15.75" x14ac:dyDescent="0.25"/>
  <cols>
    <col min="1" max="1" width="7.42578125" style="223" customWidth="1"/>
    <col min="2" max="2" width="42" style="224" customWidth="1"/>
    <col min="3" max="3" width="19.28515625" style="224" customWidth="1"/>
    <col min="4" max="4" width="33" style="223" customWidth="1"/>
    <col min="5" max="6" width="15" style="225" hidden="1" customWidth="1"/>
    <col min="7" max="9" width="11.140625" style="226" customWidth="1"/>
    <col min="10" max="10" width="16.28515625" style="168" customWidth="1"/>
    <col min="11" max="12" width="15.28515625" style="168" hidden="1" customWidth="1"/>
    <col min="13" max="13" width="15.140625" style="224" hidden="1" customWidth="1"/>
    <col min="14" max="14" width="12" style="168" customWidth="1"/>
    <col min="15" max="16384" width="9.140625" style="168"/>
  </cols>
  <sheetData>
    <row r="1" spans="1:15" s="166" customFormat="1" ht="21.95" customHeight="1" x14ac:dyDescent="0.25">
      <c r="A1" s="358" t="s">
        <v>196</v>
      </c>
      <c r="B1" s="358"/>
      <c r="C1" s="358"/>
      <c r="D1" s="358"/>
      <c r="E1" s="358"/>
      <c r="F1" s="358"/>
      <c r="G1" s="358"/>
      <c r="H1" s="358"/>
      <c r="I1" s="358"/>
      <c r="J1" s="358"/>
      <c r="K1" s="358"/>
      <c r="L1" s="358"/>
      <c r="M1" s="358"/>
      <c r="N1" s="358"/>
    </row>
    <row r="2" spans="1:15" ht="21.95" customHeight="1" x14ac:dyDescent="0.25">
      <c r="A2" s="359" t="s">
        <v>220</v>
      </c>
      <c r="B2" s="359"/>
      <c r="C2" s="359"/>
      <c r="D2" s="359"/>
      <c r="E2" s="359"/>
      <c r="F2" s="359"/>
      <c r="G2" s="359"/>
      <c r="H2" s="359"/>
      <c r="I2" s="359"/>
      <c r="J2" s="359"/>
      <c r="K2" s="359"/>
      <c r="L2" s="359"/>
      <c r="M2" s="359"/>
      <c r="N2" s="359"/>
      <c r="O2" s="167"/>
    </row>
    <row r="3" spans="1:15" ht="21.95" customHeight="1" x14ac:dyDescent="0.25">
      <c r="A3" s="360" t="s">
        <v>197</v>
      </c>
      <c r="B3" s="360"/>
      <c r="C3" s="360"/>
      <c r="D3" s="360"/>
      <c r="E3" s="360"/>
      <c r="F3" s="360"/>
      <c r="G3" s="360"/>
      <c r="H3" s="360"/>
      <c r="I3" s="360"/>
      <c r="J3" s="360"/>
      <c r="K3" s="360"/>
      <c r="L3" s="360"/>
      <c r="M3" s="360"/>
      <c r="N3" s="360"/>
      <c r="O3" s="169"/>
    </row>
    <row r="4" spans="1:15" ht="21.95" customHeight="1" x14ac:dyDescent="0.25">
      <c r="A4" s="361" t="str">
        <f>'PL 21 - Văn Quan'!A4:K4</f>
        <v>(Kèm theo Quyết định số 2135/QĐ-UBND ngày  30 tháng 9 năm 2025 của Chủ tịch Ủy ban nhân dân tỉnh Lạng Sơn)</v>
      </c>
      <c r="B4" s="361"/>
      <c r="C4" s="361"/>
      <c r="D4" s="361"/>
      <c r="E4" s="361"/>
      <c r="F4" s="361"/>
      <c r="G4" s="361"/>
      <c r="H4" s="361"/>
      <c r="I4" s="361"/>
      <c r="J4" s="361"/>
      <c r="K4" s="361"/>
      <c r="L4" s="361"/>
      <c r="M4" s="361"/>
      <c r="N4" s="361"/>
      <c r="O4" s="169"/>
    </row>
    <row r="5" spans="1:15" ht="26.25" customHeight="1" x14ac:dyDescent="0.25">
      <c r="A5" s="170"/>
      <c r="B5" s="171"/>
      <c r="C5" s="171"/>
      <c r="D5" s="170"/>
      <c r="E5" s="172"/>
      <c r="F5" s="173"/>
      <c r="G5" s="172"/>
      <c r="H5" s="174"/>
      <c r="I5" s="174"/>
      <c r="J5" s="175"/>
      <c r="K5" s="175"/>
      <c r="L5" s="175"/>
      <c r="M5" s="171"/>
      <c r="N5" s="175"/>
      <c r="O5" s="175"/>
    </row>
    <row r="6" spans="1:15" ht="64.5" customHeight="1" x14ac:dyDescent="0.25">
      <c r="A6" s="362" t="s">
        <v>2</v>
      </c>
      <c r="B6" s="362" t="s">
        <v>3</v>
      </c>
      <c r="C6" s="362" t="s">
        <v>4</v>
      </c>
      <c r="D6" s="362" t="s">
        <v>5</v>
      </c>
      <c r="E6" s="362" t="s">
        <v>6</v>
      </c>
      <c r="F6" s="362" t="s">
        <v>7</v>
      </c>
      <c r="G6" s="364" t="s">
        <v>8</v>
      </c>
      <c r="H6" s="365"/>
      <c r="I6" s="366"/>
      <c r="J6" s="367" t="s">
        <v>9</v>
      </c>
      <c r="K6" s="362" t="s">
        <v>10</v>
      </c>
      <c r="L6" s="368" t="s">
        <v>11</v>
      </c>
      <c r="M6" s="369"/>
      <c r="N6" s="177" t="s">
        <v>12</v>
      </c>
      <c r="O6" s="175"/>
    </row>
    <row r="7" spans="1:15" ht="58.5" customHeight="1" x14ac:dyDescent="0.25">
      <c r="A7" s="363"/>
      <c r="B7" s="363"/>
      <c r="C7" s="363"/>
      <c r="D7" s="363"/>
      <c r="E7" s="363"/>
      <c r="F7" s="363"/>
      <c r="G7" s="178" t="s">
        <v>13</v>
      </c>
      <c r="H7" s="178" t="s">
        <v>14</v>
      </c>
      <c r="I7" s="178" t="s">
        <v>15</v>
      </c>
      <c r="J7" s="367" t="s">
        <v>16</v>
      </c>
      <c r="K7" s="363"/>
      <c r="L7" s="176" t="s">
        <v>17</v>
      </c>
      <c r="M7" s="176" t="s">
        <v>18</v>
      </c>
      <c r="N7" s="177"/>
      <c r="O7" s="175"/>
    </row>
    <row r="8" spans="1:15" s="182" customFormat="1" ht="28.5" customHeight="1" x14ac:dyDescent="0.25">
      <c r="A8" s="179"/>
      <c r="B8" s="183" t="s">
        <v>159</v>
      </c>
      <c r="C8" s="227">
        <f>COUNTA(C9:C28)</f>
        <v>4</v>
      </c>
      <c r="D8" s="184"/>
      <c r="E8" s="179"/>
      <c r="F8" s="179"/>
      <c r="G8" s="228">
        <f>SUM(G9:G28)</f>
        <v>6943.3</v>
      </c>
      <c r="H8" s="228">
        <f>SUM(H9:H28)</f>
        <v>3526.8</v>
      </c>
      <c r="I8" s="228">
        <f>SUM(I9:I28)</f>
        <v>4156.8</v>
      </c>
      <c r="J8" s="184"/>
      <c r="K8" s="179"/>
      <c r="L8" s="179"/>
      <c r="M8" s="180"/>
      <c r="N8" s="179"/>
      <c r="O8" s="181"/>
    </row>
    <row r="9" spans="1:15" s="197" customFormat="1" ht="54.75" customHeight="1" x14ac:dyDescent="0.25">
      <c r="A9" s="185">
        <v>1</v>
      </c>
      <c r="B9" s="186" t="s">
        <v>198</v>
      </c>
      <c r="C9" s="189" t="s">
        <v>199</v>
      </c>
      <c r="D9" s="190" t="s">
        <v>200</v>
      </c>
      <c r="E9" s="189" t="s">
        <v>122</v>
      </c>
      <c r="F9" s="189" t="s">
        <v>74</v>
      </c>
      <c r="G9" s="191">
        <v>3005.4</v>
      </c>
      <c r="H9" s="192"/>
      <c r="I9" s="192"/>
      <c r="J9" s="189"/>
      <c r="K9" s="189" t="s">
        <v>23</v>
      </c>
      <c r="L9" s="193" t="s">
        <v>46</v>
      </c>
      <c r="M9" s="194"/>
      <c r="N9" s="195"/>
      <c r="O9" s="196"/>
    </row>
    <row r="10" spans="1:15" s="197" customFormat="1" ht="27.2" customHeight="1" x14ac:dyDescent="0.25">
      <c r="A10" s="198"/>
      <c r="B10" s="199" t="s">
        <v>201</v>
      </c>
      <c r="C10" s="189"/>
      <c r="D10" s="199"/>
      <c r="E10" s="189"/>
      <c r="F10" s="189"/>
      <c r="G10" s="192"/>
      <c r="H10" s="191">
        <v>210</v>
      </c>
      <c r="I10" s="191">
        <v>210</v>
      </c>
      <c r="J10" s="370" t="s">
        <v>41</v>
      </c>
      <c r="K10" s="198"/>
      <c r="L10" s="199"/>
      <c r="M10" s="199"/>
      <c r="N10" s="195"/>
      <c r="O10" s="196"/>
    </row>
    <row r="11" spans="1:15" s="197" customFormat="1" ht="27.2" customHeight="1" x14ac:dyDescent="0.25">
      <c r="A11" s="198"/>
      <c r="B11" s="200" t="s">
        <v>202</v>
      </c>
      <c r="C11" s="189"/>
      <c r="D11" s="195"/>
      <c r="E11" s="189"/>
      <c r="F11" s="189"/>
      <c r="G11" s="192"/>
      <c r="H11" s="192">
        <v>76</v>
      </c>
      <c r="I11" s="192">
        <v>76</v>
      </c>
      <c r="J11" s="371"/>
      <c r="K11" s="198"/>
      <c r="L11" s="199"/>
      <c r="M11" s="199"/>
      <c r="N11" s="195"/>
      <c r="O11" s="196"/>
    </row>
    <row r="12" spans="1:15" s="197" customFormat="1" ht="27.2" customHeight="1" x14ac:dyDescent="0.25">
      <c r="A12" s="198"/>
      <c r="B12" s="200" t="s">
        <v>203</v>
      </c>
      <c r="C12" s="189"/>
      <c r="D12" s="195"/>
      <c r="E12" s="189"/>
      <c r="F12" s="189"/>
      <c r="G12" s="192"/>
      <c r="H12" s="192">
        <v>76</v>
      </c>
      <c r="I12" s="192">
        <v>76</v>
      </c>
      <c r="J12" s="371"/>
      <c r="K12" s="198"/>
      <c r="L12" s="199"/>
      <c r="M12" s="199"/>
      <c r="N12" s="195"/>
      <c r="O12" s="196"/>
    </row>
    <row r="13" spans="1:15" s="197" customFormat="1" ht="27.2" customHeight="1" x14ac:dyDescent="0.25">
      <c r="A13" s="198"/>
      <c r="B13" s="200" t="s">
        <v>35</v>
      </c>
      <c r="C13" s="189"/>
      <c r="D13" s="195"/>
      <c r="E13" s="189"/>
      <c r="F13" s="189"/>
      <c r="G13" s="192"/>
      <c r="H13" s="192">
        <v>136</v>
      </c>
      <c r="I13" s="192">
        <v>136</v>
      </c>
      <c r="J13" s="371"/>
      <c r="K13" s="198"/>
      <c r="L13" s="199"/>
      <c r="M13" s="199"/>
      <c r="N13" s="195"/>
      <c r="O13" s="196"/>
    </row>
    <row r="14" spans="1:15" s="197" customFormat="1" ht="27.2" customHeight="1" x14ac:dyDescent="0.25">
      <c r="A14" s="198"/>
      <c r="B14" s="200" t="s">
        <v>78</v>
      </c>
      <c r="C14" s="189"/>
      <c r="D14" s="195"/>
      <c r="E14" s="189"/>
      <c r="F14" s="189"/>
      <c r="G14" s="192"/>
      <c r="H14" s="201">
        <v>302</v>
      </c>
      <c r="I14" s="201">
        <v>302</v>
      </c>
      <c r="J14" s="371"/>
      <c r="K14" s="198"/>
      <c r="L14" s="199"/>
      <c r="M14" s="199"/>
      <c r="N14" s="195"/>
      <c r="O14" s="196"/>
    </row>
    <row r="15" spans="1:15" s="197" customFormat="1" ht="27.2" customHeight="1" x14ac:dyDescent="0.25">
      <c r="A15" s="198"/>
      <c r="B15" s="202" t="s">
        <v>98</v>
      </c>
      <c r="C15" s="189"/>
      <c r="D15" s="195"/>
      <c r="E15" s="189"/>
      <c r="F15" s="189"/>
      <c r="G15" s="192"/>
      <c r="H15" s="203">
        <v>443.8</v>
      </c>
      <c r="I15" s="203">
        <v>443.8</v>
      </c>
      <c r="J15" s="372"/>
      <c r="K15" s="198"/>
      <c r="L15" s="199"/>
      <c r="M15" s="204"/>
      <c r="N15" s="195"/>
      <c r="O15" s="196"/>
    </row>
    <row r="16" spans="1:15" s="197" customFormat="1" ht="48.75" customHeight="1" x14ac:dyDescent="0.25">
      <c r="A16" s="185">
        <v>2</v>
      </c>
      <c r="B16" s="186" t="s">
        <v>204</v>
      </c>
      <c r="C16" s="189" t="s">
        <v>218</v>
      </c>
      <c r="D16" s="198" t="s">
        <v>69</v>
      </c>
      <c r="E16" s="189" t="s">
        <v>122</v>
      </c>
      <c r="F16" s="189" t="s">
        <v>22</v>
      </c>
      <c r="G16" s="192">
        <v>1924.4</v>
      </c>
      <c r="H16" s="192"/>
      <c r="I16" s="192"/>
      <c r="J16" s="195"/>
      <c r="K16" s="189" t="s">
        <v>23</v>
      </c>
      <c r="L16" s="193" t="s">
        <v>137</v>
      </c>
      <c r="M16" s="373" t="s">
        <v>205</v>
      </c>
      <c r="N16" s="195"/>
      <c r="O16" s="196"/>
    </row>
    <row r="17" spans="1:15" s="197" customFormat="1" ht="27.2" customHeight="1" x14ac:dyDescent="0.25">
      <c r="A17" s="198"/>
      <c r="B17" s="199" t="s">
        <v>47</v>
      </c>
      <c r="C17" s="189"/>
      <c r="D17" s="195"/>
      <c r="E17" s="189"/>
      <c r="F17" s="189"/>
      <c r="G17" s="192"/>
      <c r="H17" s="192">
        <v>210</v>
      </c>
      <c r="I17" s="192">
        <v>420</v>
      </c>
      <c r="J17" s="370" t="s">
        <v>41</v>
      </c>
      <c r="K17" s="198"/>
      <c r="L17" s="189"/>
      <c r="M17" s="374"/>
      <c r="N17" s="195"/>
      <c r="O17" s="196"/>
    </row>
    <row r="18" spans="1:15" s="197" customFormat="1" ht="24.75" customHeight="1" x14ac:dyDescent="0.25">
      <c r="A18" s="198"/>
      <c r="B18" s="199" t="s">
        <v>206</v>
      </c>
      <c r="C18" s="189"/>
      <c r="D18" s="195"/>
      <c r="E18" s="189"/>
      <c r="F18" s="189"/>
      <c r="G18" s="192"/>
      <c r="H18" s="192">
        <v>36</v>
      </c>
      <c r="I18" s="192">
        <v>36</v>
      </c>
      <c r="J18" s="371"/>
      <c r="K18" s="198"/>
      <c r="L18" s="189"/>
      <c r="M18" s="374"/>
      <c r="N18" s="195"/>
      <c r="O18" s="196"/>
    </row>
    <row r="19" spans="1:15" s="197" customFormat="1" ht="24.75" customHeight="1" x14ac:dyDescent="0.25">
      <c r="A19" s="198"/>
      <c r="B19" s="199" t="s">
        <v>35</v>
      </c>
      <c r="C19" s="189"/>
      <c r="D19" s="195"/>
      <c r="E19" s="189"/>
      <c r="F19" s="189"/>
      <c r="G19" s="192"/>
      <c r="H19" s="192">
        <v>50</v>
      </c>
      <c r="I19" s="192">
        <v>50</v>
      </c>
      <c r="J19" s="371"/>
      <c r="K19" s="198"/>
      <c r="L19" s="189"/>
      <c r="M19" s="375"/>
      <c r="N19" s="195"/>
      <c r="O19" s="196"/>
    </row>
    <row r="20" spans="1:15" s="197" customFormat="1" ht="24.75" customHeight="1" x14ac:dyDescent="0.25">
      <c r="A20" s="198"/>
      <c r="B20" s="206" t="s">
        <v>98</v>
      </c>
      <c r="C20" s="189"/>
      <c r="D20" s="195"/>
      <c r="E20" s="189"/>
      <c r="F20" s="189"/>
      <c r="G20" s="192"/>
      <c r="H20" s="207">
        <v>364</v>
      </c>
      <c r="I20" s="207">
        <v>364</v>
      </c>
      <c r="J20" s="372"/>
      <c r="K20" s="198"/>
      <c r="L20" s="189"/>
      <c r="M20" s="205"/>
      <c r="N20" s="195"/>
      <c r="O20" s="196"/>
    </row>
    <row r="21" spans="1:15" s="197" customFormat="1" ht="48" customHeight="1" x14ac:dyDescent="0.25">
      <c r="A21" s="185">
        <v>3</v>
      </c>
      <c r="B21" s="186" t="s">
        <v>207</v>
      </c>
      <c r="C21" s="208" t="s">
        <v>208</v>
      </c>
      <c r="D21" s="189" t="s">
        <v>209</v>
      </c>
      <c r="E21" s="189" t="s">
        <v>122</v>
      </c>
      <c r="F21" s="189" t="s">
        <v>22</v>
      </c>
      <c r="G21" s="209">
        <v>720</v>
      </c>
      <c r="H21" s="187"/>
      <c r="I21" s="187"/>
      <c r="J21" s="210"/>
      <c r="K21" s="189" t="s">
        <v>23</v>
      </c>
      <c r="L21" s="189" t="s">
        <v>23</v>
      </c>
      <c r="M21" s="186"/>
      <c r="N21" s="188"/>
      <c r="O21" s="196"/>
    </row>
    <row r="22" spans="1:15" s="197" customFormat="1" ht="36" customHeight="1" x14ac:dyDescent="0.25">
      <c r="A22" s="198"/>
      <c r="B22" s="199" t="s">
        <v>210</v>
      </c>
      <c r="C22" s="199"/>
      <c r="D22" s="195"/>
      <c r="E22" s="189"/>
      <c r="F22" s="189"/>
      <c r="G22" s="211"/>
      <c r="H22" s="192">
        <v>308</v>
      </c>
      <c r="I22" s="192">
        <v>308</v>
      </c>
      <c r="J22" s="370" t="s">
        <v>211</v>
      </c>
      <c r="K22" s="198"/>
      <c r="L22" s="189"/>
      <c r="M22" s="199"/>
      <c r="N22" s="195"/>
      <c r="O22" s="196"/>
    </row>
    <row r="23" spans="1:15" s="197" customFormat="1" ht="26.25" customHeight="1" x14ac:dyDescent="0.25">
      <c r="A23" s="198"/>
      <c r="B23" s="199" t="s">
        <v>212</v>
      </c>
      <c r="C23" s="199"/>
      <c r="D23" s="195"/>
      <c r="E23" s="189"/>
      <c r="F23" s="189"/>
      <c r="G23" s="192"/>
      <c r="H23" s="192">
        <v>516</v>
      </c>
      <c r="I23" s="192">
        <v>516</v>
      </c>
      <c r="J23" s="371"/>
      <c r="K23" s="198"/>
      <c r="L23" s="189"/>
      <c r="M23" s="199"/>
      <c r="N23" s="195"/>
      <c r="O23" s="196"/>
    </row>
    <row r="24" spans="1:15" s="197" customFormat="1" ht="24.75" customHeight="1" x14ac:dyDescent="0.25">
      <c r="A24" s="198"/>
      <c r="B24" s="199" t="s">
        <v>213</v>
      </c>
      <c r="C24" s="199"/>
      <c r="D24" s="195"/>
      <c r="E24" s="189"/>
      <c r="F24" s="189"/>
      <c r="G24" s="192"/>
      <c r="H24" s="192">
        <v>100</v>
      </c>
      <c r="I24" s="192">
        <v>100</v>
      </c>
      <c r="J24" s="371"/>
      <c r="K24" s="198"/>
      <c r="L24" s="189"/>
      <c r="M24" s="199"/>
      <c r="N24" s="195"/>
      <c r="O24" s="196"/>
    </row>
    <row r="25" spans="1:15" s="197" customFormat="1" ht="24.75" customHeight="1" x14ac:dyDescent="0.25">
      <c r="A25" s="198"/>
      <c r="B25" s="206" t="s">
        <v>98</v>
      </c>
      <c r="C25" s="199"/>
      <c r="D25" s="195"/>
      <c r="E25" s="189"/>
      <c r="F25" s="189"/>
      <c r="G25" s="192"/>
      <c r="H25" s="29">
        <v>429</v>
      </c>
      <c r="I25" s="29">
        <v>429</v>
      </c>
      <c r="J25" s="372"/>
      <c r="K25" s="198"/>
      <c r="L25" s="189"/>
      <c r="M25" s="199"/>
      <c r="N25" s="195"/>
      <c r="O25" s="196"/>
    </row>
    <row r="26" spans="1:15" s="222" customFormat="1" ht="42" customHeight="1" x14ac:dyDescent="0.25">
      <c r="A26" s="212">
        <v>4</v>
      </c>
      <c r="B26" s="213" t="s">
        <v>214</v>
      </c>
      <c r="C26" s="214" t="s">
        <v>215</v>
      </c>
      <c r="D26" s="215" t="s">
        <v>69</v>
      </c>
      <c r="E26" s="189" t="s">
        <v>122</v>
      </c>
      <c r="F26" s="189" t="s">
        <v>22</v>
      </c>
      <c r="G26" s="216">
        <v>1293.5</v>
      </c>
      <c r="H26" s="217"/>
      <c r="I26" s="217"/>
      <c r="J26" s="218"/>
      <c r="K26" s="215" t="s">
        <v>77</v>
      </c>
      <c r="L26" s="214" t="s">
        <v>23</v>
      </c>
      <c r="M26" s="219"/>
      <c r="N26" s="220"/>
      <c r="O26" s="221"/>
    </row>
    <row r="27" spans="1:15" s="222" customFormat="1" ht="34.5" customHeight="1" x14ac:dyDescent="0.25">
      <c r="A27" s="215"/>
      <c r="B27" s="219" t="s">
        <v>216</v>
      </c>
      <c r="C27" s="214"/>
      <c r="D27" s="220"/>
      <c r="E27" s="214"/>
      <c r="F27" s="214"/>
      <c r="G27" s="220"/>
      <c r="H27" s="216">
        <v>210</v>
      </c>
      <c r="I27" s="216">
        <v>630</v>
      </c>
      <c r="J27" s="376" t="s">
        <v>33</v>
      </c>
      <c r="K27" s="215"/>
      <c r="L27" s="214"/>
      <c r="M27" s="219"/>
      <c r="N27" s="220"/>
      <c r="O27" s="221"/>
    </row>
    <row r="28" spans="1:15" s="222" customFormat="1" ht="24.75" customHeight="1" x14ac:dyDescent="0.25">
      <c r="A28" s="215"/>
      <c r="B28" s="219" t="s">
        <v>217</v>
      </c>
      <c r="C28" s="214"/>
      <c r="D28" s="220"/>
      <c r="E28" s="214"/>
      <c r="F28" s="214"/>
      <c r="G28" s="220"/>
      <c r="H28" s="216">
        <v>60</v>
      </c>
      <c r="I28" s="216">
        <v>60</v>
      </c>
      <c r="J28" s="377"/>
      <c r="K28" s="215"/>
      <c r="L28" s="214"/>
      <c r="M28" s="219"/>
      <c r="N28" s="220"/>
      <c r="O28" s="221"/>
    </row>
  </sheetData>
  <mergeCells count="19">
    <mergeCell ref="J10:J15"/>
    <mergeCell ref="M16:M19"/>
    <mergeCell ref="J17:J20"/>
    <mergeCell ref="J22:J25"/>
    <mergeCell ref="J27:J28"/>
    <mergeCell ref="A1:N1"/>
    <mergeCell ref="A2:N2"/>
    <mergeCell ref="A3:N3"/>
    <mergeCell ref="A4:N4"/>
    <mergeCell ref="A6:A7"/>
    <mergeCell ref="B6:B7"/>
    <mergeCell ref="C6:C7"/>
    <mergeCell ref="D6:D7"/>
    <mergeCell ref="E6:E7"/>
    <mergeCell ref="F6:F7"/>
    <mergeCell ref="G6:I6"/>
    <mergeCell ref="J6:J7"/>
    <mergeCell ref="K6:K7"/>
    <mergeCell ref="L6:M6"/>
  </mergeCells>
  <pageMargins left="0.4" right="0.2" top="0.5" bottom="0.4" header="0.3" footer="0.3"/>
  <pageSetup paperSize="9" scale="63" fitToHeight="0" orientation="landscape" r:id="rId1"/>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L19"/>
  <sheetViews>
    <sheetView zoomScale="80" zoomScaleNormal="80" workbookViewId="0">
      <selection activeCell="A5" sqref="A5"/>
    </sheetView>
  </sheetViews>
  <sheetFormatPr defaultColWidth="8.85546875" defaultRowHeight="15.75" x14ac:dyDescent="0.25"/>
  <cols>
    <col min="1" max="1" width="7.7109375" style="155" customWidth="1"/>
    <col min="2" max="2" width="34" style="154" customWidth="1"/>
    <col min="3" max="3" width="17.7109375" style="156" customWidth="1"/>
    <col min="4" max="4" width="25.85546875" style="154" customWidth="1"/>
    <col min="5" max="6" width="14.85546875" style="156" hidden="1" customWidth="1"/>
    <col min="7" max="7" width="11.7109375" style="297" customWidth="1"/>
    <col min="8" max="9" width="11.7109375" style="157" customWidth="1"/>
    <col min="10" max="10" width="16.140625" style="158" customWidth="1"/>
    <col min="11" max="11" width="11.28515625" style="154" customWidth="1"/>
    <col min="12" max="16384" width="8.85546875" style="154"/>
  </cols>
  <sheetData>
    <row r="1" spans="1:12" s="153" customFormat="1" ht="24" customHeight="1" x14ac:dyDescent="0.25">
      <c r="A1" s="383" t="s">
        <v>186</v>
      </c>
      <c r="B1" s="383"/>
      <c r="C1" s="383"/>
      <c r="D1" s="383"/>
      <c r="E1" s="383"/>
      <c r="F1" s="383"/>
      <c r="G1" s="383"/>
      <c r="H1" s="383"/>
      <c r="I1" s="383"/>
      <c r="J1" s="383"/>
      <c r="K1" s="383"/>
    </row>
    <row r="2" spans="1:12" s="153" customFormat="1" ht="24" customHeight="1" x14ac:dyDescent="0.25">
      <c r="A2" s="336" t="s">
        <v>219</v>
      </c>
      <c r="B2" s="336"/>
      <c r="C2" s="336"/>
      <c r="D2" s="336"/>
      <c r="E2" s="336"/>
      <c r="F2" s="336"/>
      <c r="G2" s="336"/>
      <c r="H2" s="336"/>
      <c r="I2" s="336"/>
      <c r="J2" s="336"/>
      <c r="K2" s="336"/>
    </row>
    <row r="3" spans="1:12" ht="18.75" customHeight="1" x14ac:dyDescent="0.25">
      <c r="A3" s="384" t="s">
        <v>187</v>
      </c>
      <c r="B3" s="384"/>
      <c r="C3" s="384"/>
      <c r="D3" s="384"/>
      <c r="E3" s="384"/>
      <c r="F3" s="384"/>
      <c r="G3" s="384"/>
      <c r="H3" s="384"/>
      <c r="I3" s="384"/>
      <c r="J3" s="384"/>
      <c r="K3" s="384"/>
      <c r="L3" s="105"/>
    </row>
    <row r="4" spans="1:12" ht="18.75" customHeight="1" x14ac:dyDescent="0.25">
      <c r="A4" s="385" t="str">
        <f>'PL 21 - Văn Quan'!A4:K4</f>
        <v>(Kèm theo Quyết định số 2135/QĐ-UBND ngày  30 tháng 9 năm 2025 của Chủ tịch Ủy ban nhân dân tỉnh Lạng Sơn)</v>
      </c>
      <c r="B4" s="386"/>
      <c r="C4" s="386"/>
      <c r="D4" s="386"/>
      <c r="E4" s="386"/>
      <c r="F4" s="386"/>
      <c r="G4" s="386"/>
      <c r="H4" s="386"/>
      <c r="I4" s="386"/>
      <c r="J4" s="386"/>
      <c r="K4" s="386"/>
      <c r="L4" s="105"/>
    </row>
    <row r="5" spans="1:12" ht="16.5" customHeight="1" x14ac:dyDescent="0.25"/>
    <row r="6" spans="1:12" ht="66.75" customHeight="1" x14ac:dyDescent="0.25">
      <c r="A6" s="387" t="s">
        <v>2</v>
      </c>
      <c r="B6" s="387" t="s">
        <v>3</v>
      </c>
      <c r="C6" s="387" t="s">
        <v>4</v>
      </c>
      <c r="D6" s="387" t="s">
        <v>5</v>
      </c>
      <c r="E6" s="387" t="s">
        <v>6</v>
      </c>
      <c r="F6" s="387" t="s">
        <v>7</v>
      </c>
      <c r="G6" s="389" t="s">
        <v>8</v>
      </c>
      <c r="H6" s="390"/>
      <c r="I6" s="391"/>
      <c r="J6" s="392" t="s">
        <v>9</v>
      </c>
      <c r="K6" s="32" t="s">
        <v>12</v>
      </c>
    </row>
    <row r="7" spans="1:12" ht="58.5" customHeight="1" x14ac:dyDescent="0.25">
      <c r="A7" s="388"/>
      <c r="B7" s="388"/>
      <c r="C7" s="388"/>
      <c r="D7" s="388"/>
      <c r="E7" s="388"/>
      <c r="F7" s="388"/>
      <c r="G7" s="237" t="s">
        <v>13</v>
      </c>
      <c r="H7" s="229" t="s">
        <v>14</v>
      </c>
      <c r="I7" s="229" t="s">
        <v>15</v>
      </c>
      <c r="J7" s="392" t="s">
        <v>16</v>
      </c>
      <c r="K7" s="32"/>
    </row>
    <row r="8" spans="1:12" s="160" customFormat="1" ht="29.45" customHeight="1" x14ac:dyDescent="0.25">
      <c r="A8" s="32"/>
      <c r="B8" s="30" t="s">
        <v>159</v>
      </c>
      <c r="C8" s="36">
        <f>COUNTA(C9:C50)</f>
        <v>4</v>
      </c>
      <c r="D8" s="30"/>
      <c r="E8" s="36"/>
      <c r="F8" s="36"/>
      <c r="G8" s="296">
        <f>SUM(G9:G50)</f>
        <v>6074.5</v>
      </c>
      <c r="H8" s="296">
        <f>SUM(H9:H50)</f>
        <v>2050.5</v>
      </c>
      <c r="I8" s="296">
        <f>SUM(I9:I50)</f>
        <v>3234.1</v>
      </c>
      <c r="J8" s="97"/>
      <c r="K8" s="30"/>
    </row>
    <row r="9" spans="1:12" s="160" customFormat="1" ht="54.75" customHeight="1" x14ac:dyDescent="0.25">
      <c r="A9" s="32">
        <v>1</v>
      </c>
      <c r="B9" s="99" t="s">
        <v>188</v>
      </c>
      <c r="C9" s="34" t="s">
        <v>189</v>
      </c>
      <c r="D9" s="34" t="s">
        <v>190</v>
      </c>
      <c r="E9" s="34" t="s">
        <v>21</v>
      </c>
      <c r="F9" s="34" t="s">
        <v>22</v>
      </c>
      <c r="G9" s="295">
        <v>1317</v>
      </c>
      <c r="H9" s="159"/>
      <c r="I9" s="159"/>
      <c r="J9" s="97"/>
      <c r="K9" s="30"/>
    </row>
    <row r="10" spans="1:12" s="160" customFormat="1" ht="27.75" customHeight="1" x14ac:dyDescent="0.25">
      <c r="A10" s="32"/>
      <c r="B10" s="47" t="s">
        <v>47</v>
      </c>
      <c r="C10" s="36"/>
      <c r="D10" s="30"/>
      <c r="E10" s="36"/>
      <c r="F10" s="36"/>
      <c r="G10" s="295"/>
      <c r="H10" s="132">
        <v>238</v>
      </c>
      <c r="I10" s="132">
        <v>476</v>
      </c>
      <c r="J10" s="378" t="s">
        <v>191</v>
      </c>
      <c r="K10" s="30"/>
    </row>
    <row r="11" spans="1:12" s="160" customFormat="1" ht="27.75" customHeight="1" x14ac:dyDescent="0.25">
      <c r="A11" s="32"/>
      <c r="B11" s="47" t="s">
        <v>98</v>
      </c>
      <c r="C11" s="36"/>
      <c r="D11" s="30"/>
      <c r="E11" s="36"/>
      <c r="F11" s="36"/>
      <c r="G11" s="294"/>
      <c r="H11" s="132">
        <v>480</v>
      </c>
      <c r="I11" s="132">
        <v>480</v>
      </c>
      <c r="J11" s="379"/>
      <c r="K11" s="30"/>
    </row>
    <row r="12" spans="1:12" s="160" customFormat="1" ht="58.5" customHeight="1" x14ac:dyDescent="0.25">
      <c r="A12" s="32">
        <v>2</v>
      </c>
      <c r="B12" s="103" t="s">
        <v>192</v>
      </c>
      <c r="C12" s="34" t="s">
        <v>193</v>
      </c>
      <c r="D12" s="34" t="s">
        <v>69</v>
      </c>
      <c r="E12" s="34" t="s">
        <v>21</v>
      </c>
      <c r="F12" s="34" t="s">
        <v>22</v>
      </c>
      <c r="G12" s="201">
        <f>721+443.5</f>
        <v>1164.5</v>
      </c>
      <c r="H12" s="132"/>
      <c r="I12" s="132"/>
      <c r="J12" s="161"/>
      <c r="K12" s="30"/>
    </row>
    <row r="13" spans="1:12" s="160" customFormat="1" ht="23.45" customHeight="1" x14ac:dyDescent="0.25">
      <c r="A13" s="32"/>
      <c r="B13" s="47" t="s">
        <v>32</v>
      </c>
      <c r="C13" s="34"/>
      <c r="D13" s="34"/>
      <c r="E13" s="34"/>
      <c r="F13" s="34"/>
      <c r="G13" s="201"/>
      <c r="H13" s="132">
        <v>180</v>
      </c>
      <c r="I13" s="132">
        <v>496.8</v>
      </c>
      <c r="J13" s="380" t="s">
        <v>55</v>
      </c>
      <c r="K13" s="30"/>
    </row>
    <row r="14" spans="1:12" s="160" customFormat="1" ht="25.7" customHeight="1" x14ac:dyDescent="0.25">
      <c r="A14" s="32"/>
      <c r="B14" s="47" t="s">
        <v>47</v>
      </c>
      <c r="C14" s="36"/>
      <c r="D14" s="30"/>
      <c r="E14" s="36"/>
      <c r="F14" s="36"/>
      <c r="G14" s="201"/>
      <c r="H14" s="132">
        <v>180</v>
      </c>
      <c r="I14" s="132">
        <v>496.8</v>
      </c>
      <c r="J14" s="381"/>
      <c r="K14" s="30"/>
    </row>
    <row r="15" spans="1:12" s="160" customFormat="1" ht="48.75" customHeight="1" x14ac:dyDescent="0.25">
      <c r="A15" s="32"/>
      <c r="B15" s="47" t="s">
        <v>194</v>
      </c>
      <c r="C15" s="36"/>
      <c r="D15" s="30"/>
      <c r="E15" s="36"/>
      <c r="F15" s="36"/>
      <c r="G15" s="201"/>
      <c r="H15" s="132">
        <v>92</v>
      </c>
      <c r="I15" s="132">
        <v>92</v>
      </c>
      <c r="J15" s="382"/>
      <c r="K15" s="30"/>
    </row>
    <row r="16" spans="1:12" s="160" customFormat="1" ht="39" customHeight="1" x14ac:dyDescent="0.25">
      <c r="A16" s="32">
        <v>3</v>
      </c>
      <c r="B16" s="162" t="s">
        <v>234</v>
      </c>
      <c r="C16" s="33" t="s">
        <v>195</v>
      </c>
      <c r="D16" s="34" t="s">
        <v>233</v>
      </c>
      <c r="E16" s="36"/>
      <c r="F16" s="36"/>
      <c r="G16" s="286">
        <v>1277</v>
      </c>
      <c r="H16" s="163"/>
      <c r="I16" s="163"/>
      <c r="J16" s="164"/>
      <c r="K16" s="34"/>
    </row>
    <row r="17" spans="1:11" s="160" customFormat="1" ht="23.45" customHeight="1" x14ac:dyDescent="0.25">
      <c r="A17" s="32"/>
      <c r="B17" s="165" t="s">
        <v>108</v>
      </c>
      <c r="C17" s="33"/>
      <c r="D17" s="30"/>
      <c r="E17" s="36"/>
      <c r="F17" s="36"/>
      <c r="G17" s="286"/>
      <c r="H17" s="163">
        <v>312</v>
      </c>
      <c r="I17" s="163">
        <v>624</v>
      </c>
      <c r="J17" s="380" t="s">
        <v>55</v>
      </c>
      <c r="K17" s="30"/>
    </row>
    <row r="18" spans="1:11" s="160" customFormat="1" ht="23.45" customHeight="1" x14ac:dyDescent="0.25">
      <c r="A18" s="32"/>
      <c r="B18" s="165" t="s">
        <v>43</v>
      </c>
      <c r="C18" s="33"/>
      <c r="D18" s="30"/>
      <c r="E18" s="36"/>
      <c r="F18" s="36"/>
      <c r="G18" s="286"/>
      <c r="H18" s="163">
        <v>134.80000000000001</v>
      </c>
      <c r="I18" s="163">
        <v>134.80000000000001</v>
      </c>
      <c r="J18" s="382"/>
      <c r="K18" s="30"/>
    </row>
    <row r="19" spans="1:11" ht="47.25" x14ac:dyDescent="0.25">
      <c r="A19" s="32">
        <v>4</v>
      </c>
      <c r="B19" s="162" t="s">
        <v>232</v>
      </c>
      <c r="C19" s="33" t="s">
        <v>195</v>
      </c>
      <c r="D19" s="34" t="s">
        <v>69</v>
      </c>
      <c r="E19" s="308"/>
      <c r="F19" s="308"/>
      <c r="G19" s="286">
        <v>2316</v>
      </c>
      <c r="H19" s="163">
        <v>433.7</v>
      </c>
      <c r="I19" s="163">
        <v>433.7</v>
      </c>
      <c r="J19" s="34" t="s">
        <v>79</v>
      </c>
      <c r="K19" s="298"/>
    </row>
  </sheetData>
  <mergeCells count="15">
    <mergeCell ref="J10:J11"/>
    <mergeCell ref="J13:J15"/>
    <mergeCell ref="J17:J18"/>
    <mergeCell ref="A1:K1"/>
    <mergeCell ref="A2:K2"/>
    <mergeCell ref="A3:K3"/>
    <mergeCell ref="A4:K4"/>
    <mergeCell ref="A6:A7"/>
    <mergeCell ref="B6:B7"/>
    <mergeCell ref="C6:C7"/>
    <mergeCell ref="D6:D7"/>
    <mergeCell ref="E6:E7"/>
    <mergeCell ref="F6:F7"/>
    <mergeCell ref="G6:I6"/>
    <mergeCell ref="J6:J7"/>
  </mergeCells>
  <pageMargins left="0.5" right="0.3" top="0.5" bottom="0.5" header="0.3" footer="0.3"/>
  <pageSetup paperSize="9" scale="6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M34"/>
  <sheetViews>
    <sheetView zoomScale="80" zoomScaleNormal="80" workbookViewId="0">
      <selection activeCell="A5" sqref="A5"/>
    </sheetView>
  </sheetViews>
  <sheetFormatPr defaultColWidth="9.140625" defaultRowHeight="15.75" x14ac:dyDescent="0.25"/>
  <cols>
    <col min="1" max="1" width="7.140625" style="116" customWidth="1"/>
    <col min="2" max="2" width="33.85546875" style="117" customWidth="1"/>
    <col min="3" max="3" width="19.7109375" style="115" customWidth="1"/>
    <col min="4" max="4" width="24.85546875" style="115" customWidth="1"/>
    <col min="5" max="6" width="15.5703125" style="118" hidden="1" customWidth="1"/>
    <col min="7" max="7" width="11.5703125" style="291" customWidth="1"/>
    <col min="8" max="9" width="11.5703125" style="119" customWidth="1"/>
    <col min="10" max="10" width="15.5703125" style="120" customWidth="1"/>
    <col min="11" max="11" width="9.140625" style="115" customWidth="1"/>
    <col min="12" max="12" width="9.140625" style="115" hidden="1" customWidth="1"/>
    <col min="13" max="13" width="26" style="115" hidden="1" customWidth="1"/>
    <col min="14" max="16" width="0" style="115" hidden="1" customWidth="1"/>
    <col min="17" max="16384" width="9.140625" style="115"/>
  </cols>
  <sheetData>
    <row r="1" spans="1:13" s="113" customFormat="1" ht="24" customHeight="1" x14ac:dyDescent="0.3">
      <c r="A1" s="398" t="s">
        <v>157</v>
      </c>
      <c r="B1" s="398"/>
      <c r="C1" s="398"/>
      <c r="D1" s="398"/>
      <c r="E1" s="398"/>
      <c r="F1" s="398"/>
      <c r="G1" s="398"/>
      <c r="H1" s="398"/>
      <c r="I1" s="398"/>
      <c r="J1" s="398"/>
      <c r="K1" s="398"/>
    </row>
    <row r="2" spans="1:13" s="113" customFormat="1" ht="24" customHeight="1" x14ac:dyDescent="0.25">
      <c r="A2" s="336" t="s">
        <v>219</v>
      </c>
      <c r="B2" s="336"/>
      <c r="C2" s="336"/>
      <c r="D2" s="336"/>
      <c r="E2" s="336"/>
      <c r="F2" s="336"/>
      <c r="G2" s="336"/>
      <c r="H2" s="336"/>
      <c r="I2" s="336"/>
      <c r="J2" s="336"/>
      <c r="K2" s="336"/>
    </row>
    <row r="3" spans="1:13" ht="24" customHeight="1" x14ac:dyDescent="0.25">
      <c r="A3" s="399" t="s">
        <v>158</v>
      </c>
      <c r="B3" s="399"/>
      <c r="C3" s="399"/>
      <c r="D3" s="399"/>
      <c r="E3" s="399"/>
      <c r="F3" s="399"/>
      <c r="G3" s="399"/>
      <c r="H3" s="399"/>
      <c r="I3" s="399"/>
      <c r="J3" s="399"/>
      <c r="K3" s="399"/>
      <c r="L3" s="114"/>
    </row>
    <row r="4" spans="1:13" ht="24" customHeight="1" x14ac:dyDescent="0.25">
      <c r="A4" s="400" t="str">
        <f>'PL 21 - Văn Quan'!A4:K4</f>
        <v>(Kèm theo Quyết định số 2135/QĐ-UBND ngày  30 tháng 9 năm 2025 của Chủ tịch Ủy ban nhân dân tỉnh Lạng Sơn)</v>
      </c>
      <c r="B4" s="400"/>
      <c r="C4" s="400"/>
      <c r="D4" s="400"/>
      <c r="E4" s="400"/>
      <c r="F4" s="400"/>
      <c r="G4" s="400"/>
      <c r="H4" s="400"/>
      <c r="I4" s="400"/>
      <c r="J4" s="400"/>
      <c r="K4" s="400"/>
      <c r="L4" s="114"/>
    </row>
    <row r="5" spans="1:13" ht="18.75" customHeight="1" x14ac:dyDescent="0.25"/>
    <row r="6" spans="1:13" ht="66.75" customHeight="1" x14ac:dyDescent="0.25">
      <c r="A6" s="401" t="s">
        <v>2</v>
      </c>
      <c r="B6" s="401" t="s">
        <v>3</v>
      </c>
      <c r="C6" s="401" t="s">
        <v>4</v>
      </c>
      <c r="D6" s="401" t="s">
        <v>5</v>
      </c>
      <c r="E6" s="401" t="s">
        <v>6</v>
      </c>
      <c r="F6" s="401" t="s">
        <v>7</v>
      </c>
      <c r="G6" s="403" t="s">
        <v>8</v>
      </c>
      <c r="H6" s="404"/>
      <c r="I6" s="405"/>
      <c r="J6" s="406" t="s">
        <v>9</v>
      </c>
      <c r="K6" s="121" t="s">
        <v>12</v>
      </c>
    </row>
    <row r="7" spans="1:13" ht="57" customHeight="1" x14ac:dyDescent="0.25">
      <c r="A7" s="402"/>
      <c r="B7" s="402"/>
      <c r="C7" s="402"/>
      <c r="D7" s="402"/>
      <c r="E7" s="402"/>
      <c r="F7" s="402"/>
      <c r="G7" s="290" t="s">
        <v>13</v>
      </c>
      <c r="H7" s="122" t="s">
        <v>14</v>
      </c>
      <c r="I7" s="122" t="s">
        <v>15</v>
      </c>
      <c r="J7" s="407"/>
      <c r="K7" s="121"/>
    </row>
    <row r="8" spans="1:13" s="125" customFormat="1" ht="30" customHeight="1" x14ac:dyDescent="0.25">
      <c r="A8" s="121"/>
      <c r="B8" s="123" t="s">
        <v>159</v>
      </c>
      <c r="C8" s="124">
        <f>COUNTA(C9:C200)</f>
        <v>13</v>
      </c>
      <c r="D8" s="121"/>
      <c r="E8" s="121"/>
      <c r="F8" s="121"/>
      <c r="G8" s="289">
        <f>SUM(G9:G200)</f>
        <v>13849.900000000001</v>
      </c>
      <c r="H8" s="289">
        <f t="shared" ref="H8:I8" si="0">SUM(H9:H200)</f>
        <v>2363</v>
      </c>
      <c r="I8" s="289">
        <f t="shared" si="0"/>
        <v>3584.8</v>
      </c>
      <c r="J8" s="122"/>
      <c r="K8" s="121"/>
    </row>
    <row r="9" spans="1:13" s="137" customFormat="1" ht="52.5" customHeight="1" x14ac:dyDescent="0.25">
      <c r="A9" s="126">
        <v>1</v>
      </c>
      <c r="B9" s="127" t="s">
        <v>160</v>
      </c>
      <c r="C9" s="128" t="s">
        <v>161</v>
      </c>
      <c r="D9" s="129" t="s">
        <v>162</v>
      </c>
      <c r="E9" s="130" t="s">
        <v>122</v>
      </c>
      <c r="F9" s="131" t="s">
        <v>22</v>
      </c>
      <c r="G9" s="201">
        <v>1117</v>
      </c>
      <c r="H9" s="132"/>
      <c r="I9" s="132"/>
      <c r="J9" s="133"/>
      <c r="K9" s="136"/>
    </row>
    <row r="10" spans="1:13" s="137" customFormat="1" ht="30" customHeight="1" x14ac:dyDescent="0.25">
      <c r="A10" s="138"/>
      <c r="B10" s="47" t="s">
        <v>47</v>
      </c>
      <c r="C10" s="139"/>
      <c r="D10" s="131"/>
      <c r="E10" s="140"/>
      <c r="F10" s="131"/>
      <c r="G10" s="201"/>
      <c r="H10" s="132">
        <v>200</v>
      </c>
      <c r="I10" s="132">
        <f>H10*2</f>
        <v>400</v>
      </c>
      <c r="J10" s="393" t="s">
        <v>163</v>
      </c>
      <c r="K10" s="136"/>
    </row>
    <row r="11" spans="1:13" s="137" customFormat="1" ht="30" customHeight="1" x14ac:dyDescent="0.25">
      <c r="A11" s="139"/>
      <c r="B11" s="47" t="s">
        <v>100</v>
      </c>
      <c r="C11" s="139"/>
      <c r="D11" s="131"/>
      <c r="E11" s="140"/>
      <c r="F11" s="131"/>
      <c r="G11" s="201"/>
      <c r="H11" s="132">
        <v>80</v>
      </c>
      <c r="I11" s="132">
        <f>H11</f>
        <v>80</v>
      </c>
      <c r="J11" s="394"/>
      <c r="K11" s="136"/>
    </row>
    <row r="12" spans="1:13" s="137" customFormat="1" ht="45.75" customHeight="1" x14ac:dyDescent="0.25">
      <c r="A12" s="126">
        <v>2</v>
      </c>
      <c r="B12" s="127" t="s">
        <v>164</v>
      </c>
      <c r="C12" s="128" t="s">
        <v>165</v>
      </c>
      <c r="D12" s="140" t="s">
        <v>69</v>
      </c>
      <c r="E12" s="130" t="s">
        <v>122</v>
      </c>
      <c r="F12" s="131" t="s">
        <v>22</v>
      </c>
      <c r="G12" s="201">
        <v>1700</v>
      </c>
      <c r="H12" s="141"/>
      <c r="I12" s="141"/>
      <c r="J12" s="134"/>
      <c r="K12" s="136"/>
    </row>
    <row r="13" spans="1:13" s="137" customFormat="1" ht="28.5" customHeight="1" x14ac:dyDescent="0.25">
      <c r="A13" s="126"/>
      <c r="B13" s="142" t="s">
        <v>47</v>
      </c>
      <c r="C13" s="128"/>
      <c r="D13" s="143"/>
      <c r="E13" s="133"/>
      <c r="F13" s="131"/>
      <c r="G13" s="201"/>
      <c r="H13" s="132">
        <v>205</v>
      </c>
      <c r="I13" s="132">
        <v>410</v>
      </c>
      <c r="J13" s="134"/>
      <c r="K13" s="136"/>
    </row>
    <row r="14" spans="1:13" s="137" customFormat="1" ht="55.7" customHeight="1" x14ac:dyDescent="0.25">
      <c r="A14" s="126">
        <v>3</v>
      </c>
      <c r="B14" s="127" t="s">
        <v>166</v>
      </c>
      <c r="C14" s="128" t="s">
        <v>167</v>
      </c>
      <c r="D14" s="140" t="s">
        <v>69</v>
      </c>
      <c r="E14" s="130" t="s">
        <v>122</v>
      </c>
      <c r="F14" s="129" t="s">
        <v>22</v>
      </c>
      <c r="G14" s="288">
        <v>3000</v>
      </c>
      <c r="H14" s="132"/>
      <c r="I14" s="132"/>
      <c r="J14" s="134"/>
      <c r="K14" s="136"/>
      <c r="M14" s="137" t="s">
        <v>168</v>
      </c>
    </row>
    <row r="15" spans="1:13" s="137" customFormat="1" ht="25.7" customHeight="1" x14ac:dyDescent="0.25">
      <c r="A15" s="139"/>
      <c r="B15" s="146" t="s">
        <v>47</v>
      </c>
      <c r="C15" s="147"/>
      <c r="D15" s="33"/>
      <c r="E15" s="129"/>
      <c r="F15" s="129"/>
      <c r="G15" s="288"/>
      <c r="H15" s="144">
        <v>302</v>
      </c>
      <c r="I15" s="144">
        <v>603.79999999999995</v>
      </c>
      <c r="J15" s="395" t="s">
        <v>33</v>
      </c>
      <c r="K15" s="136"/>
    </row>
    <row r="16" spans="1:13" s="137" customFormat="1" ht="25.7" customHeight="1" x14ac:dyDescent="0.25">
      <c r="A16" s="126"/>
      <c r="B16" s="146" t="s">
        <v>169</v>
      </c>
      <c r="C16" s="147"/>
      <c r="D16" s="33"/>
      <c r="E16" s="129"/>
      <c r="F16" s="129"/>
      <c r="G16" s="288"/>
      <c r="H16" s="144" t="s">
        <v>170</v>
      </c>
      <c r="I16" s="144" t="s">
        <v>170</v>
      </c>
      <c r="J16" s="397"/>
      <c r="K16" s="136"/>
    </row>
    <row r="17" spans="1:13" s="137" customFormat="1" ht="53.25" customHeight="1" x14ac:dyDescent="0.25">
      <c r="A17" s="126">
        <v>4</v>
      </c>
      <c r="B17" s="127" t="s">
        <v>171</v>
      </c>
      <c r="C17" s="128" t="s">
        <v>172</v>
      </c>
      <c r="D17" s="33" t="s">
        <v>173</v>
      </c>
      <c r="E17" s="130" t="s">
        <v>122</v>
      </c>
      <c r="F17" s="129" t="s">
        <v>22</v>
      </c>
      <c r="G17" s="288">
        <v>458</v>
      </c>
      <c r="H17" s="144"/>
      <c r="I17" s="144"/>
      <c r="J17" s="145"/>
      <c r="K17" s="136"/>
      <c r="M17" s="137" t="s">
        <v>174</v>
      </c>
    </row>
    <row r="18" spans="1:13" s="137" customFormat="1" ht="30" customHeight="1" x14ac:dyDescent="0.25">
      <c r="A18" s="139"/>
      <c r="B18" s="142" t="s">
        <v>47</v>
      </c>
      <c r="C18" s="128"/>
      <c r="D18" s="35"/>
      <c r="E18" s="129"/>
      <c r="F18" s="129"/>
      <c r="G18" s="288"/>
      <c r="H18" s="144">
        <v>134</v>
      </c>
      <c r="I18" s="144">
        <v>134</v>
      </c>
      <c r="J18" s="395" t="s">
        <v>55</v>
      </c>
      <c r="K18" s="136"/>
    </row>
    <row r="19" spans="1:13" s="137" customFormat="1" ht="24" customHeight="1" x14ac:dyDescent="0.25">
      <c r="A19" s="126"/>
      <c r="B19" s="142" t="s">
        <v>100</v>
      </c>
      <c r="C19" s="128"/>
      <c r="D19" s="147"/>
      <c r="E19" s="129"/>
      <c r="F19" s="129"/>
      <c r="G19" s="288"/>
      <c r="H19" s="144">
        <v>18</v>
      </c>
      <c r="I19" s="144">
        <v>18</v>
      </c>
      <c r="J19" s="396"/>
      <c r="K19" s="136"/>
    </row>
    <row r="20" spans="1:13" s="137" customFormat="1" ht="24" customHeight="1" x14ac:dyDescent="0.25">
      <c r="A20" s="126"/>
      <c r="B20" s="142" t="s">
        <v>175</v>
      </c>
      <c r="C20" s="128"/>
      <c r="D20" s="147"/>
      <c r="E20" s="129"/>
      <c r="F20" s="129"/>
      <c r="G20" s="288"/>
      <c r="H20" s="144">
        <v>21</v>
      </c>
      <c r="I20" s="144">
        <v>21</v>
      </c>
      <c r="J20" s="397"/>
      <c r="K20" s="136"/>
    </row>
    <row r="21" spans="1:13" s="137" customFormat="1" ht="83.45" customHeight="1" x14ac:dyDescent="0.25">
      <c r="A21" s="126">
        <v>5</v>
      </c>
      <c r="B21" s="123" t="s">
        <v>176</v>
      </c>
      <c r="C21" s="135" t="s">
        <v>177</v>
      </c>
      <c r="D21" s="33" t="s">
        <v>178</v>
      </c>
      <c r="E21" s="130" t="s">
        <v>122</v>
      </c>
      <c r="F21" s="136" t="s">
        <v>22</v>
      </c>
      <c r="G21" s="201">
        <v>1098</v>
      </c>
      <c r="H21" s="141"/>
      <c r="I21" s="141"/>
      <c r="J21" s="134"/>
      <c r="K21" s="136"/>
    </row>
    <row r="22" spans="1:13" s="137" customFormat="1" ht="33.950000000000003" customHeight="1" x14ac:dyDescent="0.25">
      <c r="A22" s="138"/>
      <c r="B22" s="47" t="s">
        <v>47</v>
      </c>
      <c r="C22" s="136"/>
      <c r="D22" s="35"/>
      <c r="E22" s="136"/>
      <c r="F22" s="136"/>
      <c r="G22" s="201"/>
      <c r="H22" s="132">
        <v>375</v>
      </c>
      <c r="I22" s="132">
        <v>575</v>
      </c>
      <c r="J22" s="148" t="s">
        <v>55</v>
      </c>
      <c r="K22" s="136"/>
    </row>
    <row r="23" spans="1:13" s="137" customFormat="1" ht="56.25" customHeight="1" x14ac:dyDescent="0.25">
      <c r="A23" s="126">
        <v>6</v>
      </c>
      <c r="B23" s="127" t="s">
        <v>179</v>
      </c>
      <c r="C23" s="128" t="s">
        <v>165</v>
      </c>
      <c r="D23" s="143" t="s">
        <v>180</v>
      </c>
      <c r="E23" s="130" t="s">
        <v>122</v>
      </c>
      <c r="F23" s="131" t="s">
        <v>22</v>
      </c>
      <c r="G23" s="201">
        <v>407</v>
      </c>
      <c r="H23" s="141"/>
      <c r="I23" s="141"/>
      <c r="J23" s="134"/>
      <c r="K23" s="136"/>
      <c r="M23" s="137" t="s">
        <v>181</v>
      </c>
    </row>
    <row r="24" spans="1:13" s="137" customFormat="1" ht="30" customHeight="1" x14ac:dyDescent="0.25">
      <c r="A24" s="139"/>
      <c r="B24" s="149" t="s">
        <v>47</v>
      </c>
      <c r="C24" s="150"/>
      <c r="D24" s="143"/>
      <c r="E24" s="133"/>
      <c r="F24" s="131"/>
      <c r="G24" s="201"/>
      <c r="H24" s="132">
        <v>100</v>
      </c>
      <c r="I24" s="132">
        <v>100</v>
      </c>
      <c r="J24" s="148" t="s">
        <v>55</v>
      </c>
      <c r="K24" s="136"/>
    </row>
    <row r="25" spans="1:13" s="151" customFormat="1" ht="43.7" customHeight="1" x14ac:dyDescent="0.25">
      <c r="A25" s="126">
        <v>7</v>
      </c>
      <c r="B25" s="127" t="s">
        <v>182</v>
      </c>
      <c r="C25" s="128" t="s">
        <v>183</v>
      </c>
      <c r="D25" s="140" t="s">
        <v>69</v>
      </c>
      <c r="E25" s="130" t="s">
        <v>122</v>
      </c>
      <c r="F25" s="139" t="s">
        <v>22</v>
      </c>
      <c r="G25" s="288">
        <v>2290</v>
      </c>
      <c r="H25" s="132"/>
      <c r="I25" s="132"/>
      <c r="J25" s="134"/>
      <c r="K25" s="136"/>
      <c r="M25" s="151" t="s">
        <v>184</v>
      </c>
    </row>
    <row r="26" spans="1:13" s="137" customFormat="1" ht="28.5" customHeight="1" x14ac:dyDescent="0.25">
      <c r="A26" s="139"/>
      <c r="B26" s="142" t="s">
        <v>47</v>
      </c>
      <c r="C26" s="128"/>
      <c r="D26" s="152"/>
      <c r="E26" s="131"/>
      <c r="F26" s="139"/>
      <c r="G26" s="288"/>
      <c r="H26" s="132">
        <v>315</v>
      </c>
      <c r="I26" s="132">
        <v>630</v>
      </c>
      <c r="J26" s="148" t="s">
        <v>55</v>
      </c>
      <c r="K26" s="136"/>
    </row>
    <row r="27" spans="1:13" s="137" customFormat="1" ht="53.25" customHeight="1" x14ac:dyDescent="0.25">
      <c r="A27" s="126">
        <v>8</v>
      </c>
      <c r="B27" s="127" t="s">
        <v>182</v>
      </c>
      <c r="C27" s="128" t="s">
        <v>183</v>
      </c>
      <c r="D27" s="143" t="s">
        <v>185</v>
      </c>
      <c r="E27" s="130" t="s">
        <v>122</v>
      </c>
      <c r="F27" s="139" t="s">
        <v>22</v>
      </c>
      <c r="G27" s="288">
        <v>290</v>
      </c>
      <c r="H27" s="144"/>
      <c r="I27" s="144"/>
      <c r="J27" s="134"/>
      <c r="K27" s="136"/>
      <c r="M27" s="137" t="s">
        <v>184</v>
      </c>
    </row>
    <row r="28" spans="1:13" s="137" customFormat="1" ht="24" customHeight="1" x14ac:dyDescent="0.25">
      <c r="A28" s="139"/>
      <c r="B28" s="142" t="s">
        <v>47</v>
      </c>
      <c r="C28" s="128"/>
      <c r="D28" s="152"/>
      <c r="E28" s="131"/>
      <c r="F28" s="139"/>
      <c r="G28" s="288"/>
      <c r="H28" s="132">
        <v>150</v>
      </c>
      <c r="I28" s="132">
        <v>150</v>
      </c>
      <c r="J28" s="393" t="s">
        <v>55</v>
      </c>
      <c r="K28" s="136"/>
    </row>
    <row r="29" spans="1:13" s="137" customFormat="1" ht="24" customHeight="1" x14ac:dyDescent="0.25">
      <c r="A29" s="126"/>
      <c r="B29" s="142" t="s">
        <v>100</v>
      </c>
      <c r="C29" s="128"/>
      <c r="D29" s="152"/>
      <c r="E29" s="131"/>
      <c r="F29" s="139"/>
      <c r="G29" s="288"/>
      <c r="H29" s="132">
        <v>100</v>
      </c>
      <c r="I29" s="132">
        <v>100</v>
      </c>
      <c r="J29" s="394"/>
      <c r="K29" s="136"/>
    </row>
    <row r="30" spans="1:13" ht="47.25" x14ac:dyDescent="0.25">
      <c r="A30" s="126">
        <v>9</v>
      </c>
      <c r="B30" s="127" t="s">
        <v>242</v>
      </c>
      <c r="C30" s="128" t="s">
        <v>183</v>
      </c>
      <c r="D30" s="143" t="s">
        <v>180</v>
      </c>
      <c r="G30" s="201">
        <v>1074.2</v>
      </c>
      <c r="H30" s="132"/>
      <c r="I30" s="132"/>
      <c r="J30" s="148"/>
      <c r="K30" s="148"/>
    </row>
    <row r="31" spans="1:13" ht="47.25" x14ac:dyDescent="0.25">
      <c r="A31" s="126">
        <v>10</v>
      </c>
      <c r="B31" s="127" t="s">
        <v>243</v>
      </c>
      <c r="C31" s="128" t="s">
        <v>235</v>
      </c>
      <c r="D31" s="143" t="s">
        <v>180</v>
      </c>
      <c r="G31" s="201">
        <v>1349.7</v>
      </c>
      <c r="H31" s="132"/>
      <c r="I31" s="132"/>
      <c r="J31" s="148"/>
      <c r="K31" s="148"/>
    </row>
    <row r="32" spans="1:13" ht="206.25" x14ac:dyDescent="0.25">
      <c r="A32" s="126">
        <v>11</v>
      </c>
      <c r="B32" s="127" t="s">
        <v>244</v>
      </c>
      <c r="C32" s="128" t="s">
        <v>161</v>
      </c>
      <c r="D32" s="293" t="s">
        <v>238</v>
      </c>
      <c r="G32" s="201">
        <v>217</v>
      </c>
      <c r="H32" s="132">
        <v>116.1</v>
      </c>
      <c r="I32" s="132">
        <v>116.1</v>
      </c>
      <c r="J32" s="148" t="s">
        <v>239</v>
      </c>
      <c r="K32" s="148"/>
    </row>
    <row r="33" spans="1:11" ht="56.25" x14ac:dyDescent="0.25">
      <c r="A33" s="126">
        <v>12</v>
      </c>
      <c r="B33" s="127" t="s">
        <v>245</v>
      </c>
      <c r="C33" s="128" t="s">
        <v>236</v>
      </c>
      <c r="D33" s="293" t="s">
        <v>240</v>
      </c>
      <c r="G33" s="201">
        <v>577</v>
      </c>
      <c r="H33" s="132">
        <v>246.9</v>
      </c>
      <c r="I33" s="292">
        <v>246.9</v>
      </c>
      <c r="J33" s="148" t="s">
        <v>241</v>
      </c>
      <c r="K33" s="148"/>
    </row>
    <row r="34" spans="1:11" ht="31.5" x14ac:dyDescent="0.25">
      <c r="A34" s="126">
        <v>13</v>
      </c>
      <c r="B34" s="127" t="s">
        <v>246</v>
      </c>
      <c r="C34" s="128" t="s">
        <v>237</v>
      </c>
      <c r="D34" s="293"/>
      <c r="G34" s="201">
        <v>272</v>
      </c>
      <c r="H34" s="132"/>
      <c r="I34" s="292"/>
      <c r="J34" s="148"/>
      <c r="K34" s="148"/>
    </row>
  </sheetData>
  <mergeCells count="16">
    <mergeCell ref="J28:J29"/>
    <mergeCell ref="J18:J20"/>
    <mergeCell ref="J15:J16"/>
    <mergeCell ref="A1:K1"/>
    <mergeCell ref="A2:K2"/>
    <mergeCell ref="A3:K3"/>
    <mergeCell ref="A4:K4"/>
    <mergeCell ref="A6:A7"/>
    <mergeCell ref="B6:B7"/>
    <mergeCell ref="C6:C7"/>
    <mergeCell ref="D6:D7"/>
    <mergeCell ref="E6:E7"/>
    <mergeCell ref="F6:F7"/>
    <mergeCell ref="G6:I6"/>
    <mergeCell ref="J6:J7"/>
    <mergeCell ref="J10:J11"/>
  </mergeCells>
  <pageMargins left="0.4" right="0.2" top="0.5" bottom="0.4" header="0.3" footer="0.3"/>
  <pageSetup paperSize="9" scale="63" fitToHeight="0" orientation="landscape" r:id="rId1"/>
  <headerFooter>
    <oddHeader>&amp;C&amp;P</oddHeader>
  </headerFooter>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PL 21 - Văn Quan</vt:lpstr>
      <vt:lpstr>PL 22 - Điềm He</vt:lpstr>
      <vt:lpstr>PL 23 - Tri Lễ</vt:lpstr>
      <vt:lpstr>PL 24- Yên Phúc</vt:lpstr>
      <vt:lpstr>PL 25 - Tân Đoàn</vt:lpstr>
      <vt:lpstr>PL 26 - Khánh Khê</vt:lpstr>
      <vt:lpstr>'PL 21 - Văn Quan'!Print_Area</vt:lpstr>
      <vt:lpstr>'PL 22 - Điềm He'!Print_Area</vt:lpstr>
      <vt:lpstr>'PL 23 - Tri Lễ'!Print_Area</vt:lpstr>
      <vt:lpstr>'PL 24- Yên Phúc'!Print_Area</vt:lpstr>
      <vt:lpstr>'PL 26 - Khánh Khê'!Print_Area</vt:lpstr>
      <vt:lpstr>'PL 21 - Văn Quan'!Print_Titles</vt:lpstr>
      <vt:lpstr>'PL 22 - Điềm He'!Print_Titles</vt:lpstr>
      <vt:lpstr>'PL 23 - Tri Lễ'!Print_Titles</vt:lpstr>
      <vt:lpstr>'PL 24- Yên Phúc'!Print_Titles</vt:lpstr>
      <vt:lpstr>'PL 26 - Khánh Khê'!Print_Titles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vpubnd ls3</cp:lastModifiedBy>
  <cp:lastPrinted>2025-09-12T07:10:08Z</cp:lastPrinted>
  <dcterms:created xsi:type="dcterms:W3CDTF">2025-09-12T07:06:40Z</dcterms:created>
  <dcterms:modified xsi:type="dcterms:W3CDTF">2025-09-30T03:22:25Z</dcterms:modified>
</cp:coreProperties>
</file>